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4"/>
  </bookViews>
  <sheets>
    <sheet name="SC-P&amp;L" sheetId="1" r:id="rId1"/>
    <sheet name="SC-BSheet" sheetId="2" r:id="rId2"/>
    <sheet name="SC-CFStm" sheetId="3" r:id="rId3"/>
    <sheet name="SC-equity" sheetId="4" r:id="rId4"/>
    <sheet name="Announce'm note"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102">'[6]GL'!#REF!</definedName>
    <definedName name="_210">#REF!</definedName>
    <definedName name="_211">'[6]GL'!#REF!</definedName>
    <definedName name="_212">'[6]GL'!#REF!</definedName>
    <definedName name="_24">#REF!</definedName>
    <definedName name="_306">'[6]GL'!#REF!</definedName>
    <definedName name="_307">'[6]GL'!#REF!</definedName>
    <definedName name="_404">'[6]GL'!#REF!</definedName>
    <definedName name="_502">'[6]GL'!#REF!</definedName>
    <definedName name="_602">'[6]GL'!#REF!</definedName>
    <definedName name="_702">'[6]GL'!#REF!</definedName>
    <definedName name="_707">'[6]GL'!#REF!</definedName>
    <definedName name="_710">'[6]GL'!#REF!</definedName>
    <definedName name="_717">'[6]GL'!#REF!</definedName>
    <definedName name="_719">'[6]GL'!#REF!</definedName>
    <definedName name="_721">'[6]GL'!#REF!</definedName>
    <definedName name="_730">'[6]GL'!#REF!</definedName>
    <definedName name="_734">'[6]GL'!#REF!</definedName>
    <definedName name="_741">'[6]GL'!#REF!</definedName>
    <definedName name="_Key1" hidden="1">#REF!</definedName>
    <definedName name="_Key2" hidden="1">#REF!</definedName>
    <definedName name="_Order1" hidden="1">255</definedName>
    <definedName name="_Order2" hidden="1">255</definedName>
    <definedName name="A">'[3]BS'!$B$2</definedName>
    <definedName name="B">#REF!</definedName>
    <definedName name="BS">'[6]BS'!#REF!</definedName>
    <definedName name="BS_repo">#REF!</definedName>
    <definedName name="CONNOTE">#REF!</definedName>
    <definedName name="CONPL">#REF!</definedName>
    <definedName name="EFA">#REF!</definedName>
    <definedName name="FA">#REF!</definedName>
    <definedName name="fa5">'[2]GL'!#REF!</definedName>
    <definedName name="FG">'[4]GL'!#REF!</definedName>
    <definedName name="journal">'[5]GL'!#REF!</definedName>
    <definedName name="jv">#REF!</definedName>
    <definedName name="jv_cc">'[5]GL'!#REF!</definedName>
    <definedName name="NOTE">#REF!</definedName>
    <definedName name="PCONNOTE">#REF!</definedName>
    <definedName name="PCONPL">#REF!</definedName>
    <definedName name="_xlnm.Print_Area" localSheetId="4">'Announce''m note'!$A$1:$H$193</definedName>
    <definedName name="_xlnm.Print_Area" localSheetId="1">'SC-BSheet'!$A$1:$G$65</definedName>
    <definedName name="_xlnm.Print_Area" localSheetId="2">'SC-CFStm'!$A$1:$F$55</definedName>
    <definedName name="_xlnm.Print_Area" localSheetId="3">'SC-equity'!$A$1:$J$40</definedName>
    <definedName name="_xlnm.Print_Area" localSheetId="0">'SC-P&amp;L'!$A$1:$H$49</definedName>
    <definedName name="_xlnm.Print_Titles" localSheetId="4">'Announce''m note'!$1:$4</definedName>
    <definedName name="_xlnm.Print_Titles" localSheetId="0">'SC-P&amp;L'!$1:$12</definedName>
    <definedName name="PSC">#REF!</definedName>
    <definedName name="SC">#REF!</definedName>
    <definedName name="TB">#REF!</definedName>
  </definedNames>
  <calcPr fullCalcOnLoad="1"/>
</workbook>
</file>

<file path=xl/sharedStrings.xml><?xml version="1.0" encoding="utf-8"?>
<sst xmlns="http://schemas.openxmlformats.org/spreadsheetml/2006/main" count="346" uniqueCount="261">
  <si>
    <t>U-WOOD HOLDINGS BERHAD</t>
  </si>
  <si>
    <t>Co. No. 242896-A</t>
  </si>
  <si>
    <t>CONDENSED CONSOLIDATED INCOME STATEMENT</t>
  </si>
  <si>
    <t>INDIVIDUAL QUARTER</t>
  </si>
  <si>
    <t>CUMULATIVE QUARTER</t>
  </si>
  <si>
    <t>CURRENT</t>
  </si>
  <si>
    <t>PRECEDING YEAR</t>
  </si>
  <si>
    <t>YEAR</t>
  </si>
  <si>
    <t>CORRESPONDING</t>
  </si>
  <si>
    <t>QUARTER</t>
  </si>
  <si>
    <t>TO DATE</t>
  </si>
  <si>
    <t>PERIOD</t>
  </si>
  <si>
    <t>@29/2/04</t>
  </si>
  <si>
    <t>@28/2/03</t>
  </si>
  <si>
    <t>RM'000</t>
  </si>
  <si>
    <t xml:space="preserve">Revenue </t>
  </si>
  <si>
    <t>Cost of sales</t>
  </si>
  <si>
    <t>Other operating income</t>
  </si>
  <si>
    <t>Selling and marketing costs</t>
  </si>
  <si>
    <t>Administration expenses</t>
  </si>
  <si>
    <t>Other operating expenses</t>
  </si>
  <si>
    <t>(Loss) / profit from operations</t>
  </si>
  <si>
    <t>Finance cost</t>
  </si>
  <si>
    <t>(Loss) / profit before tax</t>
  </si>
  <si>
    <t>Taxation</t>
  </si>
  <si>
    <t>Net (loss) / profit for the period</t>
  </si>
  <si>
    <t>(Loss) / earning  per share :</t>
  </si>
  <si>
    <t>a)</t>
  </si>
  <si>
    <t xml:space="preserve">Basic (sen) </t>
  </si>
  <si>
    <t>b)</t>
  </si>
  <si>
    <t>Fully diluted(based on ordinary shares)(sen)</t>
  </si>
  <si>
    <t>N/A</t>
  </si>
  <si>
    <t>(The Condensed Consolidated Income Statements should be read in conjunction with the Annual Financial Report for the year ended 31 May 2003)</t>
  </si>
  <si>
    <t>CONDENSED CONSOLIDATED BALANCE SHEET</t>
  </si>
  <si>
    <t>AS AT</t>
  </si>
  <si>
    <t>ANNUAL</t>
  </si>
  <si>
    <t>END OF</t>
  </si>
  <si>
    <t>FINANCIAL</t>
  </si>
  <si>
    <t xml:space="preserve">REPORT FOR </t>
  </si>
  <si>
    <t>YEAR ENDED</t>
  </si>
  <si>
    <t>31/05/03</t>
  </si>
  <si>
    <t>(Audited)</t>
  </si>
  <si>
    <t>Property, plant and equipment</t>
  </si>
  <si>
    <t>Land held for development</t>
  </si>
  <si>
    <t>Goodwill on consolidation</t>
  </si>
  <si>
    <t>Current Assets</t>
  </si>
  <si>
    <t>Development Properties</t>
  </si>
  <si>
    <t>Amount due from customer</t>
  </si>
  <si>
    <t>Inventories</t>
  </si>
  <si>
    <t>Trade receivables</t>
  </si>
  <si>
    <t>Other receivables, deposits and prepayments</t>
  </si>
  <si>
    <t>Fixed Deposits with licensed banks</t>
  </si>
  <si>
    <t>Cash and bank balances</t>
  </si>
  <si>
    <t>Current Liabilities</t>
  </si>
  <si>
    <t>Trade payables</t>
  </si>
  <si>
    <t>Amount due to customer</t>
  </si>
  <si>
    <t>Other payables and accruals</t>
  </si>
  <si>
    <t>Amout due to the directors</t>
  </si>
  <si>
    <t>Hire purchase creditors</t>
  </si>
  <si>
    <t>Short Term borrowings (secured)</t>
  </si>
  <si>
    <t xml:space="preserve">Net Current Liabilities </t>
  </si>
  <si>
    <t>Share capital</t>
  </si>
  <si>
    <t>Reserves</t>
  </si>
  <si>
    <t>Shareholders' Equity</t>
  </si>
  <si>
    <t>Long Term Liabilities</t>
  </si>
  <si>
    <t>Term loans (secured)</t>
  </si>
  <si>
    <t>Deferred taxation</t>
  </si>
  <si>
    <t>Provision for conversion premium</t>
  </si>
  <si>
    <t>Redeemable secured loan stock</t>
  </si>
  <si>
    <t>Net tangible assets per share (RM)</t>
  </si>
  <si>
    <t>Net tangible assets (RM'000)</t>
  </si>
  <si>
    <t>(The Condensed Consolidated Balance Sheets should be read in conjunction with the Annual Financial Report for the year ended 31 May 2003)</t>
  </si>
  <si>
    <t>CONDENSED CONSOLIDATED CASH FLOW STATEMENT</t>
  </si>
  <si>
    <t xml:space="preserve">9 MONTHS </t>
  </si>
  <si>
    <t xml:space="preserve"> </t>
  </si>
  <si>
    <t>ENDED</t>
  </si>
  <si>
    <t>CASH FLOWS FROM OPERATING ACTIVITIES</t>
  </si>
  <si>
    <t>Cash receipts from customers</t>
  </si>
  <si>
    <t>Cash paid to suppliers and employees</t>
  </si>
  <si>
    <t>Cash used in operations</t>
  </si>
  <si>
    <t>Deposits received</t>
  </si>
  <si>
    <t>Infrastructure contribution received</t>
  </si>
  <si>
    <t>Interest received</t>
  </si>
  <si>
    <t>Management fee received</t>
  </si>
  <si>
    <t>Other income received</t>
  </si>
  <si>
    <t>Deposits paid</t>
  </si>
  <si>
    <t>Interest paid</t>
  </si>
  <si>
    <t>Tax paid</t>
  </si>
  <si>
    <t>Net cash from /(used in) operating activities</t>
  </si>
  <si>
    <t>CASH FLOWS FROM INVESTING ACTIVITIES</t>
  </si>
  <si>
    <t>Advances to staffs</t>
  </si>
  <si>
    <t>Purchase of property, plant and equipment</t>
  </si>
  <si>
    <t>Compensation received from insurer</t>
  </si>
  <si>
    <t>Net cash (used in) / from investing activities</t>
  </si>
  <si>
    <t>CASH FLOWS FROM FINANCING ACTIVITIES</t>
  </si>
  <si>
    <t>Proceeds from bank borrowings</t>
  </si>
  <si>
    <t>Repayment of hire-purcahse creditors</t>
  </si>
  <si>
    <t>Hire purchase interest paid</t>
  </si>
  <si>
    <t>Repayment of term loans</t>
  </si>
  <si>
    <t>Term loans interest paid</t>
  </si>
  <si>
    <t>Proceeds from share issued</t>
  </si>
  <si>
    <t>(Repayment to) / Advances from other payables</t>
  </si>
  <si>
    <t>Net cash (used in) / from financing activities</t>
  </si>
  <si>
    <t>NET INCREASE / (DECREASE) IN CASH AND CASH EQUIVALENTS</t>
  </si>
  <si>
    <t>CASH AND CASH EQUIVALENTS AT BEGINNING OF FINANCIAL YEAR</t>
  </si>
  <si>
    <t>CASH AND CASH EQUIVALENTS AT END OF THE QUARTER ENDED 29 FEBRUARY 2004</t>
  </si>
  <si>
    <t>(The Condensed Consolidated Cash Flow Statement should be read in conjunction with the Annual Financial Report for the year ended 31 May 2003)</t>
  </si>
  <si>
    <t>CONDENSED CONSOLIDATED STATEMENT OF CHANGES IN EQUITY</t>
  </si>
  <si>
    <t>Non-distributable</t>
  </si>
  <si>
    <t>Distributable</t>
  </si>
  <si>
    <t>Property</t>
  </si>
  <si>
    <t>Share</t>
  </si>
  <si>
    <t>Revaluation</t>
  </si>
  <si>
    <t>Accumulated</t>
  </si>
  <si>
    <t xml:space="preserve"> capital</t>
  </si>
  <si>
    <t xml:space="preserve"> premium</t>
  </si>
  <si>
    <t>Surplus</t>
  </si>
  <si>
    <t>losses</t>
  </si>
  <si>
    <t>Total</t>
  </si>
  <si>
    <t>9 Months ended 29 February 2004</t>
  </si>
  <si>
    <t>Balance as at 1 June 2003</t>
  </si>
  <si>
    <t>Movement during the period</t>
  </si>
  <si>
    <t>Balance as at 29 February 2004</t>
  </si>
  <si>
    <t>9 Months ended 28 February 2003</t>
  </si>
  <si>
    <t>Balance as at 1 June 2002</t>
  </si>
  <si>
    <t>Balance as at 28 February 2003</t>
  </si>
  <si>
    <t>(The Condensed Consolidated Statement of Changes in Equity should be read in conjunction with the Annual Financial Report for the year ended 31 May 2003)</t>
  </si>
  <si>
    <t xml:space="preserve">U - WOOD HOLDINGS BERHAD </t>
  </si>
  <si>
    <t>QUARTERLY REPORT</t>
  </si>
  <si>
    <t>3RD QUARTER AS AT 29 FEBRUARY 2004</t>
  </si>
  <si>
    <t>A</t>
  </si>
  <si>
    <t>SELECTED EXPLANATORY NOTES PURSUANT TO PARA. 16 OF MASB 26 "INTERIM FINANCIAL REPORTING"</t>
  </si>
  <si>
    <t>A1</t>
  </si>
  <si>
    <t>Accounting Policies</t>
  </si>
  <si>
    <t>The quarterly financial statements have been prepared using the same accounting policies and method of computation as compared with the most recent annual financial statements for the year ended 31 May 2003.</t>
  </si>
  <si>
    <t>A2</t>
  </si>
  <si>
    <t>Qualification of financial statements</t>
  </si>
  <si>
    <t>There was no audit qualification in the audit report of the Group's financial statements for the year ended 31 May 2003.</t>
  </si>
  <si>
    <t>A3</t>
  </si>
  <si>
    <t>Seasonal or cyclical factors</t>
  </si>
  <si>
    <t>The business of the Group is not subject to seasonal or cyclical fluctuation.</t>
  </si>
  <si>
    <t>A4</t>
  </si>
  <si>
    <t>Items of unusual nature and amount</t>
  </si>
  <si>
    <t>There was no item affecting the assets, liabilities, equity, net income or cash flows of the Group that are unusual because of their nature, size or incidence during the current quarter under review.</t>
  </si>
  <si>
    <t>A5</t>
  </si>
  <si>
    <t>Changes in estimates</t>
  </si>
  <si>
    <t>There were no significant changes in estimates of amounts reported in prior interim periods of the current financial year or prior financial years, that have a material effect in the current quarter.</t>
  </si>
  <si>
    <t>A6</t>
  </si>
  <si>
    <t>Changes in Debts and Equity Securities</t>
  </si>
  <si>
    <t>There were no issuances and repayments of debt and equity securities, shares buy-backs, shares cancellation, shares held as treasury and resale of treasury shares during the quarter under review.</t>
  </si>
  <si>
    <t>A7</t>
  </si>
  <si>
    <t>Dividend paid</t>
  </si>
  <si>
    <t>There were no dividend paid during the current quarter under review.</t>
  </si>
  <si>
    <t>A8</t>
  </si>
  <si>
    <t>Segmental Reporting</t>
  </si>
  <si>
    <t xml:space="preserve">The segmental information of the Group analysed by activities is as follows:  - </t>
  </si>
  <si>
    <t>Property Development</t>
  </si>
  <si>
    <t>Construction</t>
  </si>
  <si>
    <t>Plywood manufacturing and trading*</t>
  </si>
  <si>
    <t>Others</t>
  </si>
  <si>
    <t>9 months ended 29/2/04</t>
  </si>
  <si>
    <t>RM’000</t>
  </si>
  <si>
    <t>REVENUE</t>
  </si>
  <si>
    <t xml:space="preserve">External </t>
  </si>
  <si>
    <t>-</t>
  </si>
  <si>
    <t>Inter-segment sales</t>
  </si>
  <si>
    <t>Eliminations</t>
  </si>
  <si>
    <t>RESULT</t>
  </si>
  <si>
    <t>Segment result</t>
  </si>
  <si>
    <t>Loss before taxation</t>
  </si>
  <si>
    <t>Loss after taxation</t>
  </si>
  <si>
    <t>* This reportable segment has temporarily ceased its principal activities as detailed in the most recent annual financial statements for the year ended 31 May 2003.</t>
  </si>
  <si>
    <t>Segmental reporting by geographical area is not presented as the Group's activities are predominantly in Malaysia.</t>
  </si>
  <si>
    <t>A9</t>
  </si>
  <si>
    <t>Valuation of property, plant and equipment</t>
  </si>
  <si>
    <t>Subsequent to the financial year ended 31 May 2003, there were no changes to the valuation of property, plant and equipment as stated in the financial statements for the year ended 31 May 2003.</t>
  </si>
  <si>
    <t>A10</t>
  </si>
  <si>
    <t>Material events subsequent to the end of the period</t>
  </si>
  <si>
    <t>There is no material events subsequent to the end of the current quarter under review.</t>
  </si>
  <si>
    <t>A11</t>
  </si>
  <si>
    <t>Changes in the composition of the Group</t>
  </si>
  <si>
    <t>There is no changes in the composition of the Group for the current quarter under review.</t>
  </si>
  <si>
    <t>A12</t>
  </si>
  <si>
    <t>Contingent Liabilities and Contingent Assets</t>
  </si>
  <si>
    <t>The Group has the following contingent liability as at 29 February 2004:-</t>
  </si>
  <si>
    <t>.</t>
  </si>
  <si>
    <t xml:space="preserve">Balance of potential claims for liquidated ascertained damages </t>
  </si>
  <si>
    <t>No contingent asset has arisen since 31 May 2003.</t>
  </si>
  <si>
    <t>B</t>
  </si>
  <si>
    <t>ADDITIONAL INFORMATION AS REQUIRED BY THE KLSE LISTING REQUIREMENTS</t>
  </si>
  <si>
    <t xml:space="preserve"> (PART A OF APPENDIX 9B)</t>
  </si>
  <si>
    <t>B1</t>
  </si>
  <si>
    <t>Review of the Performance of the Company and its Principal Subsidiaries</t>
  </si>
  <si>
    <t xml:space="preserve">However, the Group recorded a net loss before tax of RM2,697,000 and net loss after tax of RM2,807,000 for the current quarter due to provision of liquidated ascertained damages for house buyers, goodwill amortisation and finance cost. </t>
  </si>
  <si>
    <t>B2</t>
  </si>
  <si>
    <t>Material Changes in the Quarterly Results compared to the results of the Preceding Quarter</t>
  </si>
  <si>
    <t xml:space="preserve">Correspondingly, the Group reported a higher loss before taxation of RM2,697,000 for the current quarter as compared to a loss before taxation of RM1,625,000 in the previous quarter. </t>
  </si>
  <si>
    <t>The preliminary kick off work on Universiti Teknologi Mara Puncak Alam project commenced during the second quarter. The initial billings generated previously from this project had contributed significantly to the performance of the second quarter results.</t>
  </si>
  <si>
    <t>B3</t>
  </si>
  <si>
    <t>Prospect</t>
  </si>
  <si>
    <t>B4</t>
  </si>
  <si>
    <t>Comparison of profit forecast</t>
  </si>
  <si>
    <t>Not applicable for the current quarter under review.</t>
  </si>
  <si>
    <t>B5</t>
  </si>
  <si>
    <t>Taxation comprises of:</t>
  </si>
  <si>
    <t>Current Quarter</t>
  </si>
  <si>
    <t>Year to-date</t>
  </si>
  <si>
    <t xml:space="preserve">Provision of tax    </t>
  </si>
  <si>
    <t>Transfer to Deferred Taxation</t>
  </si>
  <si>
    <t>B6</t>
  </si>
  <si>
    <t>Profit on sale of unquoted Investments and/or Properties</t>
  </si>
  <si>
    <t>There is no sale of investments or properties for the current quarter under review.</t>
  </si>
  <si>
    <t>B7</t>
  </si>
  <si>
    <t>Quoted Securities</t>
  </si>
  <si>
    <t>(i)</t>
  </si>
  <si>
    <t>There is no purchase and sale of quoted securities for the current quarter under review.</t>
  </si>
  <si>
    <t>(ii)</t>
  </si>
  <si>
    <t>There is no investment of quoted securities as at the end of the quarter under review.</t>
  </si>
  <si>
    <t>B8</t>
  </si>
  <si>
    <t>Status of Corporate Proposals</t>
  </si>
  <si>
    <t>There was no corporate proposal which has been announced but not completed as at the date of this quarterly report.</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</si>
  <si>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</si>
  <si>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</si>
  <si>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</si>
  <si>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</si>
  <si>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</si>
  <si>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</si>
  <si>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</si>
  <si>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</si>
  <si>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</si>
  <si>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long-term borrowings is Redeemable Secured Loan Stock ("RSLS") amounting to RM59,093,606.</t>
  </si>
  <si>
    <t>The Group has no borrowings and debt securities denominated in foreign currency.</t>
  </si>
  <si>
    <t>B10</t>
  </si>
  <si>
    <t>Off Balance Sheet Financial Instruments</t>
  </si>
  <si>
    <t>There are no financial instruments with off balance sheet risk as at the date of this quarterly report.</t>
  </si>
  <si>
    <t>B11</t>
  </si>
  <si>
    <t>Material Litigation</t>
  </si>
  <si>
    <t>There is no pending material litigation as at the date of this quarterly report.</t>
  </si>
  <si>
    <t>B12</t>
  </si>
  <si>
    <t>Dividend</t>
  </si>
  <si>
    <t>No dividend has been proposed or declared for the current quarter under review.</t>
  </si>
  <si>
    <t>B13</t>
  </si>
  <si>
    <t>Earnings per share ('EPS')</t>
  </si>
  <si>
    <t>Numerator</t>
  </si>
  <si>
    <t>Group's profit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</si>
  <si>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</si>
  <si>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</si>
  <si>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</si>
  <si>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</si>
  <si>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</si>
  <si>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Earnings per share :</t>
  </si>
  <si>
    <t>Fully diluted (sen)</t>
  </si>
  <si>
    <t>-N/A-</t>
  </si>
  <si>
    <t>FOR THE 3RD QUARTER ENDED 29 FEBRUARY 2004</t>
  </si>
  <si>
    <t>This unaudited quarterly report is prepared in accordance with MASB 26 "Interim Financial Reporting" and paragraph 9.22 of the Kuala Lumpur Stock Exchange's ('KLSE') Listing Requirements, and should be read in conjunction with the Group's financial statements for the year ended 31 May 2003.</t>
  </si>
  <si>
    <t>The overall performance for the current quarter was commendable with revenue achieved of RM38,844,000 and gross profit of RM1,084,000. Besides billings generated from the existing projects in Bandar Puncak Perdana, there was additional billings achieved from the Furniture, Fitting &amp; Equipment (FFE) and Information, Computer &amp; Technologies (ICT) works on Universiti Teknologi Mara Puncak Perdana project which were awarded on 31 October 2003 and 29 December 2003 respectively.</t>
  </si>
  <si>
    <t xml:space="preserve">The Group recorded a lower revenue of RM38,844,000 for the current quarter as compared to RM49,160,000 in the previous quarter ended 30 November 2003. The Group reported gross profit of RM1,084,000 for the current quarter as compared to gross profit of RM1,659,000 in the previous quarter. </t>
  </si>
  <si>
    <t>The Board of Directors is of the opinion that the Group's overall prospect in the subsequent quarter would continue to improve as the Group's net loss is expected to reduce in anticipation of additional progress billings to be generated from the Universiti Teknologi Mara Puncak Alam project and the other existing projects in Bandar Puncak Perdana.</t>
  </si>
  <si>
    <t>There is a tax charge for the Group despite having a loss before taxation mainly due to tax losses of certain subsidiary companies which are not allowable for set-off against the taxable profits of other subsidiary companies due to non-availability of group tax relief.</t>
  </si>
  <si>
    <t>Placement of fixed deposits</t>
  </si>
  <si>
    <t xml:space="preserve">Gross profit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</si>
</sst>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
    <numFmt numFmtId="171" formatCode="0.00_)"/>
    <numFmt numFmtId="172" formatCode="_(* #,##0.0_);_(* \(#,##0.0\);_(* &quot;-&quot;??_);_(@_)"/>
    <numFmt numFmtId="173" formatCode="_(* #,##0_);_(* \(#,##0\);_(* &quot;-&quot;??_);_(@_)"/>
    <numFmt numFmtId="174" formatCode="_(* #,##0.000_);_(* \(#,##0.000\);_(* &quot;-&quot;??_);_(@_)"/>
    <numFmt numFmtId="175" formatCode="_-* #,##0.00_-;\-* #,##0.00_-;_-* &quot;-&quot;??_-;_-@_-"/>
    <numFmt numFmtId="176" formatCode="0.0000_)"/>
    <numFmt numFmtId="177" formatCode="0.0000000_)"/>
    <numFmt numFmtId="178" formatCode="0_);\(0\)"/>
    <numFmt numFmtId="179" formatCode="&quot;RM&quot;#,##0;\-&quot;RM&quot;#,##0"/>
    <numFmt numFmtId="180" formatCode="&quot;RM&quot;#,##0;[Red]\-&quot;RM&quot;#,##0"/>
    <numFmt numFmtId="181" formatCode="&quot;RM&quot;#,##0.00;\-&quot;RM&quot;#,##0.00"/>
    <numFmt numFmtId="182" formatCode="&quot;RM&quot;#,##0.00;[Red]\-&quot;RM&quot;#,##0.00"/>
    <numFmt numFmtId="183" formatCode="_-&quot;RM&quot;* #,##0_-;\-&quot;RM&quot;* #,##0_-;_-&quot;RM&quot;* &quot;-&quot;_-;_-@_-"/>
    <numFmt numFmtId="184" formatCode="_-* #,##0_-;\-* #,##0_-;_-* &quot;-&quot;_-;_-@_-"/>
    <numFmt numFmtId="185" formatCode="_-&quot;RM&quot;* #,##0.00_-;\-&quot;RM&quot;* #,##0.00_-;_-&quot;RM&quot;* &quot;-&quot;??_-;_-@_-"/>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 #,##0_ ;_ * \-#,##0_ ;_ * &quot;-&quot;_ ;_ @_ "/>
    <numFmt numFmtId="192" formatCode="_ &quot;£&quot;* #,##0.00_ ;_ &quot;£&quot;* \-#,##0.00_ ;_ &quot;£&quot;* &quot;-&quot;??_ ;_ @_ "/>
    <numFmt numFmtId="193" formatCode="_ * #,##0.00_ ;_ * \-#,##0.00_ ;_ * &quot;-&quot;??_ ;_ @_ "/>
    <numFmt numFmtId="194" formatCode="_(* #,##0.0000_);_(* \(#,##0.0000\);_(* &quot;-&quot;??_);_(@_)"/>
    <numFmt numFmtId="195" formatCode="0.0%"/>
    <numFmt numFmtId="196" formatCode="mmmm\-yy"/>
    <numFmt numFmtId="197" formatCode="0.0"/>
    <numFmt numFmtId="198" formatCode="#,##0.0"/>
    <numFmt numFmtId="199" formatCode="m/d/yyyy"/>
    <numFmt numFmtId="200" formatCode="m/d"/>
    <numFmt numFmtId="201" formatCode="0.00_);[Red]\(0.00\)"/>
    <numFmt numFmtId="202" formatCode="0.00_);\(0.00\)"/>
    <numFmt numFmtId="203" formatCode="_-* #,##0.0_-;\-* #,##0.0_-;_-* &quot;-&quot;??_-;_-@_-"/>
    <numFmt numFmtId="204" formatCode="_-* #,##0_-;\-* #,##0_-;_-* &quot;-&quot;??_-;_-@_-"/>
    <numFmt numFmtId="205" formatCode="#,##0.00;\(#,##0.00\)"/>
    <numFmt numFmtId="206" formatCode="#,##0.00;[Red]\(#,##0.00\)"/>
    <numFmt numFmtId="207" formatCode="#,##0;[Red]\(#,##0\)"/>
    <numFmt numFmtId="208" formatCode="#,##0.0;[Red]\(#,##0.0\)"/>
  </numFmts>
  <fonts count="20">
    <font>
      <sz val="12"/>
      <name val="Arial"/>
      <family val="0"/>
    </font>
    <font>
      <sz val="10"/>
      <name val="Arial"/>
      <family val="0"/>
    </font>
    <font>
      <u val="single"/>
      <sz val="12"/>
      <color indexed="36"/>
      <name val="Arial"/>
      <family val="0"/>
    </font>
    <font>
      <u val="single"/>
      <sz val="12"/>
      <color indexed="12"/>
      <name val="Arial"/>
      <family val="0"/>
    </font>
    <font>
      <b/>
      <i/>
      <sz val="16"/>
      <name val="Helv"/>
      <family val="0"/>
    </font>
    <font>
      <sz val="10"/>
      <name val="Tahoma"/>
      <family val="2"/>
    </font>
    <font>
      <b/>
      <sz val="14"/>
      <name val="Tahoma"/>
      <family val="2"/>
    </font>
    <font>
      <sz val="14"/>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8"/>
      <name val="Tahoma"/>
      <family val="2"/>
    </font>
    <font>
      <sz val="12"/>
      <name val="Tahoma"/>
      <family val="2"/>
    </font>
    <font>
      <b/>
      <sz val="8"/>
      <name val="Tahoma"/>
      <family val="2"/>
    </font>
    <font>
      <sz val="9"/>
      <name val="Tahoma"/>
      <family val="2"/>
    </font>
    <font>
      <b/>
      <u val="single"/>
      <sz val="8"/>
      <name val="Tahoma"/>
      <family val="2"/>
    </font>
    <font>
      <u val="single"/>
      <sz val="8"/>
      <name val="Tahoma"/>
      <family val="2"/>
    </font>
    <font>
      <b/>
      <sz val="9"/>
      <name val="Tahoma"/>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7">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175">
    <xf numFmtId="170" fontId="0" fillId="0" borderId="0" xfId="0" applyAlignment="1">
      <alignment/>
    </xf>
    <xf numFmtId="173" fontId="5" fillId="0" borderId="0" xfId="15" applyNumberFormat="1" applyFont="1" applyAlignment="1">
      <alignment/>
    </xf>
    <xf numFmtId="173" fontId="6" fillId="0" borderId="0" xfId="15" applyNumberFormat="1" applyFont="1" applyAlignment="1">
      <alignment/>
    </xf>
    <xf numFmtId="173" fontId="7" fillId="0" borderId="0" xfId="15" applyNumberFormat="1" applyFont="1" applyAlignment="1">
      <alignment/>
    </xf>
    <xf numFmtId="173" fontId="5" fillId="0" borderId="0" xfId="15" applyNumberFormat="1" applyFont="1" applyAlignment="1">
      <alignment horizontal="center"/>
    </xf>
    <xf numFmtId="173" fontId="9" fillId="0" borderId="0" xfId="15" applyNumberFormat="1" applyFont="1" applyAlignment="1">
      <alignment horizontal="center"/>
    </xf>
    <xf numFmtId="173" fontId="9" fillId="0" borderId="0" xfId="15" applyNumberFormat="1" applyFont="1" applyAlignment="1" quotePrefix="1">
      <alignment horizontal="center"/>
    </xf>
    <xf numFmtId="173" fontId="10" fillId="0" borderId="0" xfId="15" applyNumberFormat="1" applyFont="1" applyAlignment="1">
      <alignment/>
    </xf>
    <xf numFmtId="173" fontId="5" fillId="0" borderId="1" xfId="15" applyNumberFormat="1" applyFont="1" applyBorder="1" applyAlignment="1">
      <alignment horizontal="center"/>
    </xf>
    <xf numFmtId="173" fontId="5" fillId="0" borderId="0" xfId="15" applyNumberFormat="1" applyFont="1" applyFill="1" applyAlignment="1">
      <alignment horizontal="center"/>
    </xf>
    <xf numFmtId="173" fontId="5" fillId="0" borderId="0" xfId="15" applyNumberFormat="1" applyFont="1" applyFill="1" applyAlignment="1">
      <alignment/>
    </xf>
    <xf numFmtId="173" fontId="10" fillId="0" borderId="0" xfId="15" applyNumberFormat="1" applyFont="1" applyFill="1" applyAlignment="1">
      <alignment/>
    </xf>
    <xf numFmtId="173" fontId="5" fillId="0" borderId="2" xfId="15" applyNumberFormat="1" applyFont="1" applyBorder="1" applyAlignment="1">
      <alignment horizontal="center"/>
    </xf>
    <xf numFmtId="173" fontId="5" fillId="0" borderId="0" xfId="15" applyNumberFormat="1" applyFont="1" applyAlignment="1">
      <alignment horizontal="right"/>
    </xf>
    <xf numFmtId="173" fontId="5" fillId="0" borderId="0" xfId="15" applyNumberFormat="1" applyFont="1" applyAlignment="1" quotePrefix="1">
      <alignment horizontal="right"/>
    </xf>
    <xf numFmtId="43" fontId="5" fillId="0" borderId="0" xfId="15" applyFont="1" applyAlignment="1">
      <alignment/>
    </xf>
    <xf numFmtId="43" fontId="5" fillId="0" borderId="0" xfId="15" applyFont="1" applyAlignment="1" quotePrefix="1">
      <alignment horizontal="right"/>
    </xf>
    <xf numFmtId="172" fontId="5" fillId="0" borderId="0" xfId="15" applyNumberFormat="1" applyFont="1" applyAlignment="1">
      <alignment/>
    </xf>
    <xf numFmtId="172" fontId="5" fillId="0" borderId="0" xfId="15" applyNumberFormat="1" applyFont="1" applyFill="1" applyAlignment="1">
      <alignment/>
    </xf>
    <xf numFmtId="173" fontId="5" fillId="0" borderId="0" xfId="15" applyNumberFormat="1" applyFont="1" applyFill="1" applyAlignment="1" quotePrefix="1">
      <alignment horizontal="right"/>
    </xf>
    <xf numFmtId="173" fontId="9" fillId="0" borderId="0" xfId="15" applyNumberFormat="1" applyFont="1" applyAlignment="1">
      <alignment/>
    </xf>
    <xf numFmtId="173" fontId="9" fillId="0" borderId="0" xfId="15" applyNumberFormat="1" applyFont="1" applyAlignment="1">
      <alignment horizontal="right"/>
    </xf>
    <xf numFmtId="173" fontId="12" fillId="0" borderId="0" xfId="15" applyNumberFormat="1" applyFont="1" applyAlignment="1">
      <alignment/>
    </xf>
    <xf numFmtId="0" fontId="5" fillId="0" borderId="0" xfId="22" applyFont="1">
      <alignment/>
      <protection/>
    </xf>
    <xf numFmtId="0" fontId="12" fillId="0" borderId="0" xfId="22" applyFont="1">
      <alignment/>
      <protection/>
    </xf>
    <xf numFmtId="173" fontId="5" fillId="0" borderId="0" xfId="15" applyNumberFormat="1" applyFont="1" applyBorder="1" applyAlignment="1">
      <alignment/>
    </xf>
    <xf numFmtId="173" fontId="13" fillId="0" borderId="0" xfId="15" applyNumberFormat="1" applyFont="1" applyFill="1" applyAlignment="1">
      <alignment/>
    </xf>
    <xf numFmtId="173" fontId="13" fillId="0" borderId="0" xfId="15" applyNumberFormat="1" applyFont="1" applyBorder="1" applyAlignment="1">
      <alignment/>
    </xf>
    <xf numFmtId="173" fontId="9" fillId="0" borderId="0" xfId="15" applyNumberFormat="1" applyFont="1" applyFill="1" applyAlignment="1">
      <alignment horizontal="center"/>
    </xf>
    <xf numFmtId="173" fontId="9" fillId="0" borderId="0" xfId="15" applyNumberFormat="1" applyFont="1" applyBorder="1" applyAlignment="1">
      <alignment horizontal="center"/>
    </xf>
    <xf numFmtId="14" fontId="5" fillId="0" borderId="0" xfId="22" applyNumberFormat="1" applyFont="1">
      <alignment/>
      <protection/>
    </xf>
    <xf numFmtId="173" fontId="9" fillId="0" borderId="0" xfId="15" applyNumberFormat="1" applyFont="1" applyFill="1" applyAlignment="1" quotePrefix="1">
      <alignment horizontal="center"/>
    </xf>
    <xf numFmtId="173" fontId="9" fillId="0" borderId="0" xfId="15" applyNumberFormat="1" applyFont="1" applyBorder="1" applyAlignment="1" quotePrefix="1">
      <alignment horizontal="center"/>
    </xf>
    <xf numFmtId="0" fontId="9" fillId="0" borderId="0" xfId="22" applyFont="1">
      <alignment/>
      <protection/>
    </xf>
    <xf numFmtId="0" fontId="10" fillId="0" borderId="0" xfId="22" applyFont="1">
      <alignment/>
      <protection/>
    </xf>
    <xf numFmtId="0" fontId="10" fillId="0" borderId="0" xfId="22" applyFont="1" applyBorder="1" applyAlignment="1">
      <alignment horizontal="left"/>
      <protection/>
    </xf>
    <xf numFmtId="173" fontId="5" fillId="0" borderId="0" xfId="15" applyNumberFormat="1" applyFont="1" applyFill="1" applyBorder="1" applyAlignment="1">
      <alignment horizontal="right"/>
    </xf>
    <xf numFmtId="173" fontId="5" fillId="0" borderId="0" xfId="15" applyNumberFormat="1" applyFont="1" applyBorder="1" applyAlignment="1">
      <alignment horizontal="right"/>
    </xf>
    <xf numFmtId="173" fontId="5" fillId="0" borderId="0" xfId="15" applyNumberFormat="1" applyFont="1" applyFill="1" applyAlignment="1">
      <alignment horizontal="right"/>
    </xf>
    <xf numFmtId="173" fontId="5" fillId="0" borderId="1" xfId="15" applyNumberFormat="1" applyFont="1" applyFill="1" applyBorder="1" applyAlignment="1">
      <alignment horizontal="right"/>
    </xf>
    <xf numFmtId="173" fontId="5" fillId="0" borderId="3" xfId="15" applyNumberFormat="1" applyFont="1" applyFill="1" applyBorder="1" applyAlignment="1">
      <alignment horizontal="right"/>
    </xf>
    <xf numFmtId="0" fontId="10" fillId="0" borderId="0" xfId="22" applyFont="1" applyBorder="1">
      <alignment/>
      <protection/>
    </xf>
    <xf numFmtId="173" fontId="5" fillId="0" borderId="0" xfId="15" applyNumberFormat="1" applyFont="1" applyFill="1" applyBorder="1" applyAlignment="1">
      <alignment/>
    </xf>
    <xf numFmtId="173" fontId="5" fillId="0" borderId="1" xfId="15" applyNumberFormat="1" applyFont="1" applyFill="1" applyBorder="1" applyAlignment="1">
      <alignment/>
    </xf>
    <xf numFmtId="38" fontId="5" fillId="0" borderId="0" xfId="22" applyNumberFormat="1" applyFont="1">
      <alignment/>
      <protection/>
    </xf>
    <xf numFmtId="0" fontId="8" fillId="0" borderId="0" xfId="22" applyFont="1">
      <alignment/>
      <protection/>
    </xf>
    <xf numFmtId="173" fontId="5" fillId="0" borderId="4" xfId="15" applyNumberFormat="1" applyFont="1" applyFill="1" applyBorder="1" applyAlignment="1">
      <alignment/>
    </xf>
    <xf numFmtId="174" fontId="5" fillId="0" borderId="0" xfId="15" applyNumberFormat="1" applyFont="1" applyAlignment="1">
      <alignment/>
    </xf>
    <xf numFmtId="174" fontId="5" fillId="0" borderId="0" xfId="15" applyNumberFormat="1" applyFont="1" applyFill="1" applyAlignment="1">
      <alignment horizontal="center"/>
    </xf>
    <xf numFmtId="174" fontId="5" fillId="0" borderId="0" xfId="15" applyNumberFormat="1" applyFont="1" applyFill="1" applyAlignment="1">
      <alignment/>
    </xf>
    <xf numFmtId="173" fontId="13" fillId="0" borderId="0" xfId="15" applyNumberFormat="1" applyFont="1" applyAlignment="1">
      <alignment/>
    </xf>
    <xf numFmtId="0" fontId="5" fillId="0" borderId="0" xfId="24" applyFont="1">
      <alignment/>
      <protection/>
    </xf>
    <xf numFmtId="173" fontId="14" fillId="0" borderId="0" xfId="15" applyNumberFormat="1" applyFont="1" applyAlignment="1">
      <alignment/>
    </xf>
    <xf numFmtId="0" fontId="9" fillId="0" borderId="0" xfId="24" applyFont="1">
      <alignment/>
      <protection/>
    </xf>
    <xf numFmtId="0" fontId="5" fillId="0" borderId="0" xfId="23" applyFont="1" applyFill="1">
      <alignment/>
      <protection/>
    </xf>
    <xf numFmtId="173" fontId="5" fillId="0" borderId="4" xfId="15" applyNumberFormat="1" applyFont="1" applyFill="1" applyBorder="1" applyAlignment="1">
      <alignment horizontal="right"/>
    </xf>
    <xf numFmtId="173" fontId="13" fillId="0" borderId="0" xfId="15" applyNumberFormat="1" applyFont="1" applyFill="1" applyAlignment="1">
      <alignment horizontal="right"/>
    </xf>
    <xf numFmtId="170" fontId="13" fillId="0" borderId="0" xfId="0" applyFont="1" applyAlignment="1">
      <alignment horizontal="justify" vertical="top" wrapText="1"/>
    </xf>
    <xf numFmtId="173" fontId="15" fillId="0" borderId="0" xfId="15" applyNumberFormat="1" applyFont="1" applyAlignment="1">
      <alignment/>
    </xf>
    <xf numFmtId="0" fontId="14" fillId="0" borderId="0" xfId="25" applyFont="1">
      <alignment/>
      <protection/>
    </xf>
    <xf numFmtId="173" fontId="14" fillId="0" borderId="0" xfId="25" applyNumberFormat="1" applyFont="1">
      <alignment/>
      <protection/>
    </xf>
    <xf numFmtId="0" fontId="12" fillId="0" borderId="0" xfId="25" applyFont="1">
      <alignment/>
      <protection/>
    </xf>
    <xf numFmtId="0" fontId="14" fillId="0" borderId="0" xfId="25" applyFont="1" applyFill="1">
      <alignment/>
      <protection/>
    </xf>
    <xf numFmtId="0" fontId="12" fillId="0" borderId="0" xfId="25" applyFont="1" applyFill="1">
      <alignment/>
      <protection/>
    </xf>
    <xf numFmtId="173" fontId="14" fillId="0" borderId="0" xfId="25" applyNumberFormat="1" applyFont="1" applyFill="1">
      <alignment/>
      <protection/>
    </xf>
    <xf numFmtId="0" fontId="5" fillId="0" borderId="0" xfId="25" applyFont="1">
      <alignment/>
      <protection/>
    </xf>
    <xf numFmtId="173" fontId="9" fillId="0" borderId="0" xfId="25" applyNumberFormat="1" applyFont="1">
      <alignment/>
      <protection/>
    </xf>
    <xf numFmtId="173" fontId="9" fillId="0" borderId="1" xfId="25" applyNumberFormat="1" applyFont="1" applyBorder="1" applyAlignment="1">
      <alignment horizontal="center"/>
      <protection/>
    </xf>
    <xf numFmtId="173" fontId="5" fillId="0" borderId="0" xfId="25" applyNumberFormat="1" applyFont="1">
      <alignment/>
      <protection/>
    </xf>
    <xf numFmtId="173" fontId="9" fillId="0" borderId="0" xfId="25" applyNumberFormat="1" applyFont="1" applyAlignment="1">
      <alignment horizontal="center"/>
      <protection/>
    </xf>
    <xf numFmtId="0" fontId="5" fillId="0" borderId="0" xfId="25" applyFont="1" applyBorder="1" applyAlignment="1">
      <alignment horizontal="center"/>
      <protection/>
    </xf>
    <xf numFmtId="0" fontId="8" fillId="0" borderId="0" xfId="25" applyFont="1">
      <alignment/>
      <protection/>
    </xf>
    <xf numFmtId="0" fontId="9" fillId="0" borderId="0" xfId="25" applyFont="1">
      <alignment/>
      <protection/>
    </xf>
    <xf numFmtId="173" fontId="5" fillId="0" borderId="4" xfId="15" applyNumberFormat="1" applyFont="1" applyBorder="1" applyAlignment="1">
      <alignment/>
    </xf>
    <xf numFmtId="0" fontId="5" fillId="0" borderId="0" xfId="25" applyFont="1" applyBorder="1">
      <alignment/>
      <protection/>
    </xf>
    <xf numFmtId="173" fontId="5" fillId="0" borderId="0" xfId="25" applyNumberFormat="1" applyFont="1" applyBorder="1">
      <alignment/>
      <protection/>
    </xf>
    <xf numFmtId="170" fontId="12" fillId="0" borderId="0" xfId="0" applyFont="1" applyAlignment="1">
      <alignment/>
    </xf>
    <xf numFmtId="170" fontId="13" fillId="0" borderId="0" xfId="0" applyFont="1" applyAlignment="1">
      <alignment/>
    </xf>
    <xf numFmtId="0" fontId="16" fillId="0" borderId="0" xfId="22" applyFont="1">
      <alignment/>
      <protection/>
    </xf>
    <xf numFmtId="0" fontId="13" fillId="0" borderId="0" xfId="22" applyFont="1">
      <alignment/>
      <protection/>
    </xf>
    <xf numFmtId="170" fontId="15" fillId="0" borderId="0" xfId="0" applyFont="1" applyAlignment="1">
      <alignment/>
    </xf>
    <xf numFmtId="170" fontId="15" fillId="0" borderId="0" xfId="0" applyFont="1" applyAlignment="1">
      <alignment horizontal="left" vertical="top"/>
    </xf>
    <xf numFmtId="170" fontId="15" fillId="0" borderId="0" xfId="0" applyFont="1" applyAlignment="1">
      <alignment horizontal="justify" vertical="top" wrapText="1"/>
    </xf>
    <xf numFmtId="170" fontId="0" fillId="0" borderId="0" xfId="0" applyFont="1" applyAlignment="1">
      <alignment/>
    </xf>
    <xf numFmtId="170" fontId="13" fillId="0" borderId="0" xfId="0" applyFont="1" applyAlignment="1">
      <alignment horizontal="left" vertical="top" wrapText="1"/>
    </xf>
    <xf numFmtId="170" fontId="17" fillId="0" borderId="0" xfId="0" applyFont="1" applyAlignment="1">
      <alignment horizontal="left" vertical="top"/>
    </xf>
    <xf numFmtId="170" fontId="15" fillId="0" borderId="0" xfId="0" applyFont="1" applyFill="1" applyAlignment="1">
      <alignment/>
    </xf>
    <xf numFmtId="170" fontId="13" fillId="0" borderId="0" xfId="0" applyFont="1" applyFill="1" applyAlignment="1">
      <alignment horizontal="justify" vertical="top" wrapText="1"/>
    </xf>
    <xf numFmtId="170" fontId="13" fillId="0" borderId="0" xfId="0" applyFont="1" applyFill="1" applyAlignment="1">
      <alignment/>
    </xf>
    <xf numFmtId="170" fontId="13" fillId="0" borderId="0" xfId="0" applyFont="1" applyAlignment="1">
      <alignment horizontal="center" vertical="top" wrapText="1"/>
    </xf>
    <xf numFmtId="170" fontId="18" fillId="0" borderId="0" xfId="0" applyFont="1" applyFill="1" applyAlignment="1">
      <alignment/>
    </xf>
    <xf numFmtId="170" fontId="13" fillId="0" borderId="0" xfId="0" applyFont="1" applyFill="1" applyAlignment="1">
      <alignment horizontal="center" vertical="top" wrapText="1"/>
    </xf>
    <xf numFmtId="170" fontId="18" fillId="0" borderId="0" xfId="0" applyFont="1" applyAlignment="1">
      <alignment/>
    </xf>
    <xf numFmtId="170" fontId="13" fillId="0" borderId="0" xfId="0" applyFont="1" applyFill="1" applyAlignment="1" quotePrefix="1">
      <alignment horizontal="center" vertical="top" wrapText="1"/>
    </xf>
    <xf numFmtId="173" fontId="13" fillId="0" borderId="0" xfId="15" applyNumberFormat="1" applyFont="1" applyBorder="1" applyAlignment="1">
      <alignment horizontal="center" vertical="top" wrapText="1"/>
    </xf>
    <xf numFmtId="173" fontId="13" fillId="0" borderId="0" xfId="15" applyNumberFormat="1" applyFont="1" applyBorder="1" applyAlignment="1">
      <alignment vertical="top" wrapText="1"/>
    </xf>
    <xf numFmtId="173" fontId="13" fillId="0" borderId="4" xfId="15" applyNumberFormat="1" applyFont="1" applyBorder="1" applyAlignment="1">
      <alignment/>
    </xf>
    <xf numFmtId="170" fontId="13" fillId="0" borderId="4" xfId="0" applyFont="1" applyFill="1" applyBorder="1" applyAlignment="1" quotePrefix="1">
      <alignment horizontal="center" vertical="top" wrapText="1"/>
    </xf>
    <xf numFmtId="173" fontId="13" fillId="0" borderId="0" xfId="15" applyNumberFormat="1" applyFont="1" applyAlignment="1">
      <alignment horizontal="left" vertical="top" wrapText="1"/>
    </xf>
    <xf numFmtId="170" fontId="13" fillId="0" borderId="0" xfId="0" applyFont="1" applyAlignment="1">
      <alignment horizontal="left" vertical="top"/>
    </xf>
    <xf numFmtId="1" fontId="13" fillId="0" borderId="0" xfId="15" applyNumberFormat="1" applyFont="1" applyBorder="1" applyAlignment="1">
      <alignment horizontal="center" vertical="top" wrapText="1"/>
    </xf>
    <xf numFmtId="178" fontId="13" fillId="0" borderId="0" xfId="15" applyNumberFormat="1" applyFont="1" applyBorder="1" applyAlignment="1">
      <alignment horizontal="center" vertical="top" wrapText="1"/>
    </xf>
    <xf numFmtId="173" fontId="13" fillId="0" borderId="1" xfId="15" applyNumberFormat="1" applyFont="1" applyBorder="1" applyAlignment="1">
      <alignment horizontal="center" vertical="top" wrapText="1"/>
    </xf>
    <xf numFmtId="173" fontId="13" fillId="0" borderId="0" xfId="15" applyNumberFormat="1" applyFont="1" applyAlignment="1">
      <alignment horizontal="justify" vertical="top" wrapText="1"/>
    </xf>
    <xf numFmtId="173" fontId="13" fillId="0" borderId="0" xfId="15" applyNumberFormat="1" applyFont="1" applyBorder="1" applyAlignment="1">
      <alignment horizontal="right" vertical="top" wrapText="1"/>
    </xf>
    <xf numFmtId="173" fontId="13" fillId="0" borderId="4" xfId="15" applyNumberFormat="1" applyFont="1" applyBorder="1" applyAlignment="1">
      <alignment horizontal="right" vertical="top" wrapText="1"/>
    </xf>
    <xf numFmtId="170" fontId="17" fillId="0" borderId="0" xfId="0" applyFont="1" applyAlignment="1">
      <alignment/>
    </xf>
    <xf numFmtId="43" fontId="15" fillId="0" borderId="0" xfId="15" applyFont="1" applyAlignment="1">
      <alignment horizontal="justify"/>
    </xf>
    <xf numFmtId="170" fontId="13" fillId="0" borderId="0" xfId="0" applyFont="1" applyFill="1" applyAlignment="1">
      <alignment horizontal="right"/>
    </xf>
    <xf numFmtId="170" fontId="15" fillId="0" borderId="0" xfId="0" applyFont="1" applyFill="1" applyAlignment="1">
      <alignment horizontal="right"/>
    </xf>
    <xf numFmtId="173" fontId="13" fillId="0" borderId="0" xfId="15" applyNumberFormat="1" applyFont="1" applyFill="1" applyAlignment="1">
      <alignment horizontal="center"/>
    </xf>
    <xf numFmtId="173" fontId="13" fillId="0" borderId="5" xfId="15" applyNumberFormat="1" applyFont="1" applyFill="1" applyBorder="1" applyAlignment="1">
      <alignment horizontal="center"/>
    </xf>
    <xf numFmtId="170" fontId="13" fillId="0" borderId="0" xfId="0" applyFont="1" applyAlignment="1" quotePrefix="1">
      <alignment horizontal="right"/>
    </xf>
    <xf numFmtId="170" fontId="19" fillId="0" borderId="0" xfId="0" applyFont="1" applyAlignment="1">
      <alignment/>
    </xf>
    <xf numFmtId="170" fontId="16" fillId="0" borderId="0" xfId="0" applyFont="1" applyAlignment="1">
      <alignment/>
    </xf>
    <xf numFmtId="170" fontId="13" fillId="0" borderId="0" xfId="0" applyFont="1" applyAlignment="1" quotePrefix="1">
      <alignment/>
    </xf>
    <xf numFmtId="170" fontId="13" fillId="0" borderId="0" xfId="0" applyFont="1" applyAlignment="1">
      <alignment horizontal="center"/>
    </xf>
    <xf numFmtId="170" fontId="13" fillId="0" borderId="0" xfId="0" applyFont="1" applyAlignment="1">
      <alignment horizontal="left"/>
    </xf>
    <xf numFmtId="170" fontId="13" fillId="0" borderId="0" xfId="0" applyFont="1" applyAlignment="1">
      <alignment horizontal="justify"/>
    </xf>
    <xf numFmtId="170" fontId="13" fillId="0" borderId="0" xfId="0" applyFont="1" applyAlignment="1">
      <alignment horizontal="right"/>
    </xf>
    <xf numFmtId="170" fontId="15" fillId="0" borderId="0" xfId="0" applyFont="1" applyAlignment="1">
      <alignment horizontal="right"/>
    </xf>
    <xf numFmtId="170" fontId="13" fillId="0" borderId="6" xfId="0" applyFont="1" applyBorder="1" applyAlignment="1">
      <alignment horizontal="center" vertical="top" wrapText="1"/>
    </xf>
    <xf numFmtId="170" fontId="13" fillId="0" borderId="0" xfId="0" applyFont="1" applyFill="1" applyBorder="1" applyAlignment="1" quotePrefix="1">
      <alignment/>
    </xf>
    <xf numFmtId="170" fontId="13" fillId="0" borderId="0" xfId="0" applyFont="1" applyFill="1" applyBorder="1" applyAlignment="1">
      <alignment horizontal="justify" vertical="top" wrapText="1"/>
    </xf>
    <xf numFmtId="171" fontId="13" fillId="0" borderId="0" xfId="0" applyNumberFormat="1" applyFont="1" applyFill="1" applyBorder="1" applyAlignment="1">
      <alignment/>
    </xf>
    <xf numFmtId="173" fontId="13" fillId="0" borderId="0" xfId="15" applyNumberFormat="1" applyFont="1" applyFill="1" applyBorder="1" applyAlignment="1">
      <alignment horizontal="justify"/>
    </xf>
    <xf numFmtId="170" fontId="13" fillId="0" borderId="7" xfId="0" applyFont="1" applyBorder="1" applyAlignment="1">
      <alignment horizontal="center" vertical="top" wrapText="1"/>
    </xf>
    <xf numFmtId="173" fontId="13" fillId="0" borderId="7" xfId="15" applyNumberFormat="1" applyFont="1" applyBorder="1" applyAlignment="1">
      <alignment horizontal="center" vertical="top" wrapText="1"/>
    </xf>
    <xf numFmtId="170" fontId="13" fillId="0" borderId="0" xfId="0" applyFont="1" applyBorder="1" applyAlignment="1">
      <alignment horizontal="center" vertical="top" wrapText="1"/>
    </xf>
    <xf numFmtId="170" fontId="15" fillId="0" borderId="0" xfId="0" applyFont="1" applyAlignment="1">
      <alignment vertical="top"/>
    </xf>
    <xf numFmtId="173" fontId="15" fillId="0" borderId="0" xfId="15" applyNumberFormat="1" applyFont="1" applyAlignment="1">
      <alignment horizontal="center"/>
    </xf>
    <xf numFmtId="173" fontId="15" fillId="0" borderId="0" xfId="15" applyNumberFormat="1" applyFont="1" applyAlignment="1" quotePrefix="1">
      <alignment horizontal="center"/>
    </xf>
    <xf numFmtId="173" fontId="13" fillId="0" borderId="8" xfId="15" applyNumberFormat="1" applyFont="1" applyBorder="1" applyAlignment="1">
      <alignment horizontal="justify" wrapText="1"/>
    </xf>
    <xf numFmtId="173" fontId="13" fillId="0" borderId="0" xfId="15" applyNumberFormat="1" applyFont="1" applyBorder="1" applyAlignment="1">
      <alignment horizontal="justify" wrapText="1"/>
    </xf>
    <xf numFmtId="170" fontId="13" fillId="0" borderId="0" xfId="0" applyFont="1" applyFill="1" applyAlignment="1" quotePrefix="1">
      <alignment/>
    </xf>
    <xf numFmtId="173" fontId="13" fillId="0" borderId="0" xfId="15" applyNumberFormat="1" applyFont="1" applyFill="1" applyBorder="1" applyAlignment="1">
      <alignment horizontal="justify" wrapText="1"/>
    </xf>
    <xf numFmtId="173" fontId="13" fillId="0" borderId="4" xfId="15" applyNumberFormat="1" applyFont="1" applyFill="1" applyBorder="1" applyAlignment="1">
      <alignment horizontal="justify" wrapText="1"/>
    </xf>
    <xf numFmtId="43" fontId="13" fillId="0" borderId="0" xfId="15" applyNumberFormat="1" applyFont="1" applyAlignment="1">
      <alignment/>
    </xf>
    <xf numFmtId="43" fontId="13" fillId="0" borderId="8" xfId="15" applyFont="1" applyBorder="1" applyAlignment="1">
      <alignment/>
    </xf>
    <xf numFmtId="43" fontId="15" fillId="0" borderId="0" xfId="15" applyFont="1" applyAlignment="1">
      <alignment/>
    </xf>
    <xf numFmtId="172" fontId="13" fillId="0" borderId="0" xfId="15" applyNumberFormat="1" applyFont="1" applyFill="1" applyAlignment="1">
      <alignment/>
    </xf>
    <xf numFmtId="172" fontId="13" fillId="0" borderId="8" xfId="15" applyNumberFormat="1" applyFont="1" applyFill="1" applyBorder="1" applyAlignment="1" quotePrefix="1">
      <alignment horizontal="right"/>
    </xf>
    <xf numFmtId="173" fontId="5" fillId="0" borderId="1" xfId="15" applyNumberFormat="1" applyFont="1" applyBorder="1" applyAlignment="1">
      <alignment horizontal="right"/>
    </xf>
    <xf numFmtId="173" fontId="5" fillId="0" borderId="3" xfId="15" applyNumberFormat="1" applyFont="1" applyBorder="1" applyAlignment="1">
      <alignment horizontal="right"/>
    </xf>
    <xf numFmtId="174" fontId="5" fillId="0" borderId="0" xfId="15" applyNumberFormat="1" applyFont="1" applyAlignment="1">
      <alignment horizontal="center"/>
    </xf>
    <xf numFmtId="170" fontId="11" fillId="0" borderId="0" xfId="0" applyFont="1" applyAlignment="1">
      <alignment horizontal="justify" vertical="top" wrapText="1"/>
    </xf>
    <xf numFmtId="170" fontId="0" fillId="0" borderId="0" xfId="0" applyFont="1" applyAlignment="1">
      <alignment horizontal="justify" vertical="top" wrapText="1"/>
    </xf>
    <xf numFmtId="173" fontId="8" fillId="0" borderId="0" xfId="15" applyNumberFormat="1" applyFont="1" applyAlignment="1">
      <alignment horizontal="center"/>
    </xf>
    <xf numFmtId="170" fontId="9" fillId="0" borderId="0" xfId="0" applyFont="1" applyAlignment="1">
      <alignment horizontal="justify" vertical="top" wrapText="1"/>
    </xf>
    <xf numFmtId="170" fontId="5" fillId="0" borderId="0" xfId="0" applyFont="1" applyAlignment="1">
      <alignment horizontal="justify" vertical="top" wrapText="1"/>
    </xf>
    <xf numFmtId="170" fontId="9" fillId="0" borderId="0" xfId="0" applyFont="1" applyAlignment="1">
      <alignment horizontal="justify" vertical="top"/>
    </xf>
    <xf numFmtId="173" fontId="9" fillId="0" borderId="1" xfId="25" applyNumberFormat="1" applyFont="1" applyBorder="1" applyAlignment="1">
      <alignment horizontal="center" wrapText="1"/>
      <protection/>
    </xf>
    <xf numFmtId="0" fontId="9" fillId="0" borderId="0" xfId="25" applyFont="1" applyAlignment="1">
      <alignment horizontal="justify" vertical="top" wrapText="1"/>
      <protection/>
    </xf>
    <xf numFmtId="0" fontId="5" fillId="0" borderId="0" xfId="25" applyFont="1" applyAlignment="1">
      <alignment horizontal="justify" vertical="top" wrapText="1"/>
      <protection/>
    </xf>
    <xf numFmtId="0" fontId="5" fillId="0" borderId="0" xfId="25" applyFont="1" applyAlignment="1">
      <alignment wrapText="1"/>
      <protection/>
    </xf>
    <xf numFmtId="170" fontId="13" fillId="0" borderId="0" xfId="0" applyFont="1" applyFill="1" applyAlignment="1">
      <alignment horizontal="justify" wrapText="1"/>
    </xf>
    <xf numFmtId="170" fontId="13" fillId="0" borderId="0" xfId="0" applyFont="1" applyAlignment="1">
      <alignment horizontal="justify" vertical="top" wrapText="1"/>
    </xf>
    <xf numFmtId="170" fontId="13" fillId="0" borderId="0" xfId="0" applyFont="1" applyAlignment="1">
      <alignment horizontal="left"/>
    </xf>
    <xf numFmtId="170" fontId="0" fillId="0" borderId="0" xfId="0" applyFont="1" applyAlignment="1">
      <alignment/>
    </xf>
    <xf numFmtId="170" fontId="13" fillId="0" borderId="0" xfId="0" applyFont="1" applyFill="1" applyAlignment="1">
      <alignment horizontal="justify" vertical="top" wrapText="1"/>
    </xf>
    <xf numFmtId="173" fontId="13" fillId="0" borderId="0" xfId="15" applyNumberFormat="1" applyFont="1" applyFill="1" applyAlignment="1">
      <alignment horizontal="justify" vertical="top"/>
    </xf>
    <xf numFmtId="170" fontId="0" fillId="0" borderId="0" xfId="0" applyAlignment="1">
      <alignment horizontal="justify" vertical="top"/>
    </xf>
    <xf numFmtId="173" fontId="17" fillId="0" borderId="0" xfId="15" applyNumberFormat="1" applyFont="1" applyAlignment="1">
      <alignment horizontal="center"/>
    </xf>
    <xf numFmtId="170" fontId="13" fillId="0" borderId="9" xfId="0" applyFont="1" applyBorder="1" applyAlignment="1">
      <alignment horizontal="center" vertical="top" wrapText="1"/>
    </xf>
    <xf numFmtId="170" fontId="13" fillId="0" borderId="10" xfId="0" applyFont="1" applyBorder="1" applyAlignment="1">
      <alignment horizontal="center" vertical="top" wrapText="1"/>
    </xf>
    <xf numFmtId="170" fontId="13" fillId="0" borderId="6" xfId="0" applyFont="1" applyBorder="1" applyAlignment="1">
      <alignment horizontal="center" vertical="top" wrapText="1"/>
    </xf>
    <xf numFmtId="170" fontId="13" fillId="0" borderId="11" xfId="0" applyFont="1" applyBorder="1" applyAlignment="1">
      <alignment horizontal="center" vertical="top" wrapText="1"/>
    </xf>
    <xf numFmtId="170" fontId="13" fillId="0" borderId="1" xfId="0" applyFont="1" applyBorder="1" applyAlignment="1">
      <alignment horizontal="center" vertical="top" wrapText="1"/>
    </xf>
    <xf numFmtId="170" fontId="13" fillId="0" borderId="7" xfId="0" applyFont="1" applyBorder="1" applyAlignment="1">
      <alignment horizontal="center" vertical="top" wrapText="1"/>
    </xf>
    <xf numFmtId="170" fontId="13" fillId="0" borderId="0" xfId="0" applyFont="1" applyBorder="1" applyAlignment="1">
      <alignment horizontal="left" vertical="top" wrapText="1"/>
    </xf>
    <xf numFmtId="170" fontId="13" fillId="0" borderId="12" xfId="0" applyFont="1" applyBorder="1" applyAlignment="1">
      <alignment horizontal="center" vertical="top" wrapText="1"/>
    </xf>
    <xf numFmtId="170" fontId="13" fillId="0" borderId="3" xfId="0" applyFont="1" applyBorder="1" applyAlignment="1">
      <alignment horizontal="center" vertical="top" wrapText="1"/>
    </xf>
    <xf numFmtId="170" fontId="13" fillId="0" borderId="13" xfId="0" applyFont="1" applyBorder="1" applyAlignment="1">
      <alignment horizontal="center" vertical="top" wrapText="1"/>
    </xf>
    <xf numFmtId="170" fontId="15" fillId="0" borderId="0" xfId="0" applyFont="1" applyAlignment="1">
      <alignment horizontal="left" vertical="top" wrapText="1"/>
    </xf>
    <xf numFmtId="170" fontId="0" fillId="0" borderId="0" xfId="0" applyFont="1" applyFill="1" applyAlignment="1">
      <alignment/>
    </xf>
  </cellXfs>
  <cellStyles count="13">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0-11-02" xfId="23"/>
    <cellStyle name="Normal_CONSO CFS31-8-02" xfId="24"/>
    <cellStyle name="Normal_PN-conso-Sep-2002-KLS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_casslyn\4TH%20QTR%202003\Consol&amp;Mgmt%20paper\Project%20margin@28.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csbFEB'00au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WIndSB06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wsb08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amlan\ramlan\Wan\PBarSB\PBarSB11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_finance01\(azizah)\Central\FY2003\CCSB%20-%20FY03%20May'03-audi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amlan\ramlan\WINDOWS\Desktop\Samasys\LAYAR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rofi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
      <sheetName val="GL"/>
      <sheetName val="BS"/>
      <sheetName val="000000"/>
      <sheetName val="****01"/>
      <sheetName val="laroux"/>
      <sheetName val="PL"/>
      <sheetName val="AUDIT"/>
      <sheetName val="NOTE"/>
      <sheetName val="FA"/>
      <sheetName val="SC"/>
    </sheetNames>
    <sheetDataSet>
      <sheetData sheetId="2">
        <row r="2">
          <cell r="B2" t="str">
            <v>U-WOOD INDUSTRIES SDN BHD (291434-D)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01"/>
      <sheetName val="laroux"/>
      <sheetName val="TB"/>
      <sheetName val="PL"/>
      <sheetName val="BS"/>
      <sheetName val="GL"/>
      <sheetName val="FA"/>
      <sheetName val="NOTE"/>
      <sheetName val="S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L"/>
      <sheetName val="000000"/>
      <sheetName val="****01"/>
      <sheetName val="100000"/>
      <sheetName val="TB"/>
      <sheetName val="PL"/>
      <sheetName val="BS"/>
      <sheetName val="AUDIT"/>
      <sheetName val="NOTE"/>
      <sheetName val="FA"/>
      <sheetName val="S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
      <sheetName val="****01"/>
      <sheetName val="100000"/>
      <sheetName val="TB"/>
      <sheetName val="GL"/>
      <sheetName val="PL"/>
      <sheetName val="BS"/>
      <sheetName val="AUDIT"/>
      <sheetName val="NOTES"/>
      <sheetName val="note"/>
      <sheetName val="FAR"/>
      <sheetName val="jv01"/>
      <sheetName val="jv09"/>
      <sheetName val="JV"/>
      <sheetName val="FA (5)"/>
      <sheetName val="creditors"/>
      <sheetName val="accrual"/>
      <sheetName val="prepayment"/>
      <sheetName val="HP interest"/>
      <sheetName val="debtor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
      <sheetName val="TB"/>
      <sheetName val="PL"/>
      <sheetName val="BS"/>
      <sheetName val="BS_report"/>
      <sheetName val="BS_report (2)"/>
      <sheetName val="DetailPL"/>
      <sheetName val="Journal (2)"/>
      <sheetName val="NTA"/>
      <sheetName val="Cover"/>
      <sheetName val="Audit PL"/>
      <sheetName val="Audit BS"/>
      <sheetName val="Note"/>
      <sheetName val="j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9"/>
  <sheetViews>
    <sheetView zoomScale="80" zoomScaleNormal="80" workbookViewId="0" topLeftCell="A1">
      <selection activeCell="F35" sqref="F35"/>
    </sheetView>
  </sheetViews>
  <sheetFormatPr defaultColWidth="8.88671875" defaultRowHeight="15"/>
  <cols>
    <col min="1" max="1" width="3.10546875" style="1" customWidth="1"/>
    <col min="2" max="2" width="2.77734375" style="1" customWidth="1"/>
    <col min="3" max="3" width="2.3359375" style="1" customWidth="1"/>
    <col min="4" max="4" width="27.6640625" style="1" customWidth="1"/>
    <col min="5" max="5" width="11.77734375" style="1" customWidth="1"/>
    <col min="6" max="6" width="14.21484375" style="1" customWidth="1"/>
    <col min="7" max="7" width="13.3359375" style="1" customWidth="1"/>
    <col min="8" max="8" width="14.5546875" style="1" customWidth="1"/>
    <col min="9" max="16384" width="7.10546875" style="1" customWidth="1"/>
  </cols>
  <sheetData>
    <row r="1" spans="1:5" ht="18">
      <c r="A1" s="2" t="s">
        <v>0</v>
      </c>
      <c r="B1" s="3"/>
      <c r="E1" s="1" t="s">
        <v>1</v>
      </c>
    </row>
    <row r="2" spans="1:2" ht="9.75" customHeight="1">
      <c r="A2" s="3"/>
      <c r="B2" s="3"/>
    </row>
    <row r="3" spans="1:2" ht="18">
      <c r="A3" s="2" t="s">
        <v>2</v>
      </c>
      <c r="B3" s="3"/>
    </row>
    <row r="4" spans="1:2" ht="18">
      <c r="A4" s="2" t="s">
        <v>253</v>
      </c>
      <c r="B4" s="3"/>
    </row>
    <row r="5" spans="1:2" ht="18">
      <c r="A5" s="2"/>
      <c r="B5" s="3"/>
    </row>
    <row r="6" spans="5:8" ht="24.75" customHeight="1">
      <c r="E6" s="147" t="s">
        <v>3</v>
      </c>
      <c r="F6" s="147"/>
      <c r="G6" s="147" t="s">
        <v>4</v>
      </c>
      <c r="H6" s="147"/>
    </row>
    <row r="7" spans="5:8" s="4" customFormat="1" ht="12.75">
      <c r="E7" s="5" t="s">
        <v>5</v>
      </c>
      <c r="F7" s="5" t="s">
        <v>6</v>
      </c>
      <c r="G7" s="5" t="s">
        <v>5</v>
      </c>
      <c r="H7" s="5" t="s">
        <v>6</v>
      </c>
    </row>
    <row r="8" spans="5:8" s="4" customFormat="1" ht="12.75">
      <c r="E8" s="5" t="s">
        <v>7</v>
      </c>
      <c r="F8" s="5" t="s">
        <v>8</v>
      </c>
      <c r="G8" s="5" t="s">
        <v>7</v>
      </c>
      <c r="H8" s="5" t="s">
        <v>8</v>
      </c>
    </row>
    <row r="9" spans="5:8" s="4" customFormat="1" ht="12.75">
      <c r="E9" s="5" t="s">
        <v>9</v>
      </c>
      <c r="F9" s="5" t="s">
        <v>9</v>
      </c>
      <c r="G9" s="5" t="s">
        <v>10</v>
      </c>
      <c r="H9" s="5" t="s">
        <v>11</v>
      </c>
    </row>
    <row r="10" spans="5:8" s="4" customFormat="1" ht="12.75">
      <c r="E10" s="6" t="s">
        <v>12</v>
      </c>
      <c r="F10" s="6" t="s">
        <v>13</v>
      </c>
      <c r="G10" s="5" t="str">
        <f>+E10</f>
        <v>@29/2/04</v>
      </c>
      <c r="H10" s="5" t="str">
        <f>+F10</f>
        <v>@28/2/03</v>
      </c>
    </row>
    <row r="11" spans="5:8" s="4" customFormat="1" ht="12.75">
      <c r="E11" s="5" t="s">
        <v>14</v>
      </c>
      <c r="F11" s="5" t="s">
        <v>14</v>
      </c>
      <c r="G11" s="5" t="s">
        <v>14</v>
      </c>
      <c r="H11" s="5" t="s">
        <v>14</v>
      </c>
    </row>
    <row r="12" spans="5:8" s="4" customFormat="1" ht="6.75" customHeight="1">
      <c r="E12" s="5"/>
      <c r="F12" s="5"/>
      <c r="G12" s="5"/>
      <c r="H12" s="5"/>
    </row>
    <row r="13" spans="5:8" s="4" customFormat="1" ht="12.75">
      <c r="E13" s="5"/>
      <c r="F13" s="5"/>
      <c r="G13" s="5"/>
      <c r="H13" s="5"/>
    </row>
    <row r="14" spans="1:8" ht="13.5" customHeight="1">
      <c r="A14" s="1" t="s">
        <v>15</v>
      </c>
      <c r="E14" s="4">
        <v>38844</v>
      </c>
      <c r="F14" s="4">
        <v>28684</v>
      </c>
      <c r="G14" s="4">
        <v>106307</v>
      </c>
      <c r="H14" s="4">
        <v>40197</v>
      </c>
    </row>
    <row r="15" spans="4:8" ht="13.5" customHeight="1">
      <c r="D15" s="7"/>
      <c r="E15" s="4"/>
      <c r="F15" s="4"/>
      <c r="G15" s="4"/>
      <c r="H15" s="4"/>
    </row>
    <row r="16" spans="1:8" ht="13.5" customHeight="1">
      <c r="A16" s="1" t="s">
        <v>16</v>
      </c>
      <c r="D16" s="7"/>
      <c r="E16" s="4">
        <v>-37760</v>
      </c>
      <c r="F16" s="4">
        <v>-22014</v>
      </c>
      <c r="G16" s="4">
        <v>-102919</v>
      </c>
      <c r="H16" s="4">
        <v>-31691</v>
      </c>
    </row>
    <row r="17" spans="4:8" ht="13.5" customHeight="1">
      <c r="D17" s="7"/>
      <c r="E17" s="8"/>
      <c r="F17" s="8"/>
      <c r="G17" s="8"/>
      <c r="H17" s="8"/>
    </row>
    <row r="18" spans="1:8" ht="13.5" customHeight="1">
      <c r="A18" s="1" t="s">
        <v>260</v>
      </c>
      <c r="D18" s="7"/>
      <c r="E18" s="4">
        <f>SUM(E14:E17)</f>
        <v>1084</v>
      </c>
      <c r="F18" s="4">
        <f>SUM(F14:F17)</f>
        <v>6670</v>
      </c>
      <c r="G18" s="4">
        <f>SUM(G14:G17)</f>
        <v>3388</v>
      </c>
      <c r="H18" s="4">
        <f>SUM(H14:H17)</f>
        <v>8506</v>
      </c>
    </row>
    <row r="19" spans="4:8" ht="13.5" customHeight="1">
      <c r="D19" s="7"/>
      <c r="E19" s="4"/>
      <c r="F19" s="4"/>
      <c r="G19" s="4"/>
      <c r="H19" s="4"/>
    </row>
    <row r="20" spans="1:8" ht="13.5" customHeight="1">
      <c r="A20" s="1" t="s">
        <v>17</v>
      </c>
      <c r="D20" s="7"/>
      <c r="E20" s="4">
        <v>591</v>
      </c>
      <c r="F20" s="4">
        <v>170</v>
      </c>
      <c r="G20" s="4">
        <v>3436</v>
      </c>
      <c r="H20" s="4">
        <v>2302</v>
      </c>
    </row>
    <row r="21" spans="4:8" ht="12.75">
      <c r="D21" s="7"/>
      <c r="E21" s="4"/>
      <c r="F21" s="9"/>
      <c r="G21" s="4"/>
      <c r="H21" s="4"/>
    </row>
    <row r="22" spans="1:8" s="10" customFormat="1" ht="12.75">
      <c r="A22" s="10" t="s">
        <v>18</v>
      </c>
      <c r="D22" s="11"/>
      <c r="E22" s="4">
        <v>-133</v>
      </c>
      <c r="F22" s="9">
        <v>-79</v>
      </c>
      <c r="G22" s="9">
        <v>-322</v>
      </c>
      <c r="H22" s="9">
        <v>-162</v>
      </c>
    </row>
    <row r="23" spans="4:8" s="10" customFormat="1" ht="12.75">
      <c r="D23" s="11"/>
      <c r="E23" s="4"/>
      <c r="F23" s="9"/>
      <c r="G23" s="9"/>
      <c r="H23" s="9"/>
    </row>
    <row r="24" spans="1:8" s="10" customFormat="1" ht="13.5" customHeight="1">
      <c r="A24" s="10" t="s">
        <v>19</v>
      </c>
      <c r="E24" s="4">
        <v>-773</v>
      </c>
      <c r="F24" s="9">
        <v>-660</v>
      </c>
      <c r="G24" s="9">
        <v>-2352</v>
      </c>
      <c r="H24" s="9">
        <v>-1873</v>
      </c>
    </row>
    <row r="25" spans="4:8" s="10" customFormat="1" ht="12.75">
      <c r="D25" s="11"/>
      <c r="E25" s="4"/>
      <c r="F25" s="9"/>
      <c r="G25" s="9"/>
      <c r="H25" s="9"/>
    </row>
    <row r="26" spans="1:8" s="10" customFormat="1" ht="13.5" customHeight="1">
      <c r="A26" s="10" t="s">
        <v>20</v>
      </c>
      <c r="E26" s="4">
        <v>-2312</v>
      </c>
      <c r="F26" s="9">
        <v>-3108</v>
      </c>
      <c r="G26" s="9">
        <v>-7667</v>
      </c>
      <c r="H26" s="9">
        <v>-5415</v>
      </c>
    </row>
    <row r="27" spans="5:8" ht="13.5" customHeight="1">
      <c r="E27" s="8"/>
      <c r="F27" s="8"/>
      <c r="G27" s="8"/>
      <c r="H27" s="8"/>
    </row>
    <row r="28" spans="1:8" ht="13.5" customHeight="1">
      <c r="A28" s="1" t="s">
        <v>21</v>
      </c>
      <c r="E28" s="4">
        <f>SUM(E18:E27)</f>
        <v>-1543</v>
      </c>
      <c r="F28" s="4">
        <f>SUM(F18:F27)</f>
        <v>2993</v>
      </c>
      <c r="G28" s="4">
        <f>SUM(G18:G27)</f>
        <v>-3517</v>
      </c>
      <c r="H28" s="4">
        <f>SUM(H18:H27)</f>
        <v>3358</v>
      </c>
    </row>
    <row r="29" spans="5:8" ht="13.5" customHeight="1">
      <c r="E29" s="4"/>
      <c r="F29" s="4"/>
      <c r="G29" s="4"/>
      <c r="H29" s="4"/>
    </row>
    <row r="30" spans="1:8" ht="12.75">
      <c r="A30" s="1" t="s">
        <v>22</v>
      </c>
      <c r="E30" s="4">
        <v>-1154</v>
      </c>
      <c r="F30" s="4">
        <v>-2454</v>
      </c>
      <c r="G30" s="4">
        <v>-5505</v>
      </c>
      <c r="H30" s="4">
        <v>-7178</v>
      </c>
    </row>
    <row r="31" spans="5:8" ht="12.75">
      <c r="E31" s="8"/>
      <c r="F31" s="8"/>
      <c r="G31" s="8"/>
      <c r="H31" s="8"/>
    </row>
    <row r="32" spans="1:8" ht="12.75">
      <c r="A32" s="1" t="s">
        <v>23</v>
      </c>
      <c r="E32" s="4">
        <f>+E28+E30</f>
        <v>-2697</v>
      </c>
      <c r="F32" s="4">
        <f>+F28+F30</f>
        <v>539</v>
      </c>
      <c r="G32" s="4">
        <f>SUM(G28:G31)</f>
        <v>-9022</v>
      </c>
      <c r="H32" s="4">
        <f>SUM(H28:H31)</f>
        <v>-3820</v>
      </c>
    </row>
    <row r="33" spans="5:8" ht="12.75">
      <c r="E33" s="4"/>
      <c r="F33" s="4"/>
      <c r="G33" s="4"/>
      <c r="H33" s="4"/>
    </row>
    <row r="34" spans="1:8" ht="12.75">
      <c r="A34" s="1" t="s">
        <v>24</v>
      </c>
      <c r="E34" s="4">
        <v>-110</v>
      </c>
      <c r="F34" s="4">
        <v>-396</v>
      </c>
      <c r="G34" s="4">
        <v>-472</v>
      </c>
      <c r="H34" s="4">
        <v>-1690</v>
      </c>
    </row>
    <row r="35" spans="5:8" ht="12.75">
      <c r="E35" s="4"/>
      <c r="F35" s="4"/>
      <c r="G35" s="4"/>
      <c r="H35" s="4"/>
    </row>
    <row r="36" spans="1:8" ht="13.5" thickBot="1">
      <c r="A36" s="1" t="s">
        <v>25</v>
      </c>
      <c r="E36" s="12">
        <f>SUM(E32:E35)</f>
        <v>-2807</v>
      </c>
      <c r="F36" s="12">
        <f>SUM(F32:F35)</f>
        <v>143</v>
      </c>
      <c r="G36" s="12">
        <f>SUM(G32:G35)</f>
        <v>-9494</v>
      </c>
      <c r="H36" s="12">
        <f>SUM(H32:H35)</f>
        <v>-5510</v>
      </c>
    </row>
    <row r="38" spans="6:8" ht="12.75">
      <c r="F38" s="13"/>
      <c r="H38" s="14"/>
    </row>
    <row r="39" spans="1:8" ht="12.75">
      <c r="A39" s="1" t="s">
        <v>26</v>
      </c>
      <c r="F39" s="13"/>
      <c r="H39" s="14"/>
    </row>
    <row r="40" spans="6:8" ht="12.75">
      <c r="F40" s="13"/>
      <c r="H40" s="14"/>
    </row>
    <row r="41" spans="1:8" s="15" customFormat="1" ht="12.75">
      <c r="A41" s="15" t="s">
        <v>27</v>
      </c>
      <c r="B41" s="15" t="s">
        <v>28</v>
      </c>
      <c r="E41" s="16">
        <f>E36/142520*100</f>
        <v>-1.969548133595285</v>
      </c>
      <c r="F41" s="16">
        <f>F36/142000*100</f>
        <v>0.10070422535211267</v>
      </c>
      <c r="G41" s="16">
        <f>G36/142520*100</f>
        <v>-6.661521190008419</v>
      </c>
      <c r="H41" s="16">
        <f>H36/142000*100</f>
        <v>-3.880281690140845</v>
      </c>
    </row>
    <row r="42" spans="5:8" s="17" customFormat="1" ht="12.75">
      <c r="E42" s="13"/>
      <c r="F42" s="13"/>
      <c r="G42" s="13"/>
      <c r="H42" s="14"/>
    </row>
    <row r="43" spans="1:8" s="18" customFormat="1" ht="12.75">
      <c r="A43" s="18" t="s">
        <v>29</v>
      </c>
      <c r="B43" s="18" t="s">
        <v>30</v>
      </c>
      <c r="E43" s="19" t="s">
        <v>31</v>
      </c>
      <c r="F43" s="19" t="s">
        <v>31</v>
      </c>
      <c r="G43" s="19" t="s">
        <v>31</v>
      </c>
      <c r="H43" s="19" t="s">
        <v>31</v>
      </c>
    </row>
    <row r="44" spans="2:7" ht="12.75">
      <c r="B44" s="20"/>
      <c r="C44" s="20"/>
      <c r="D44" s="20"/>
      <c r="E44" s="20"/>
      <c r="F44" s="21"/>
      <c r="G44" s="20"/>
    </row>
    <row r="45" spans="2:7" ht="12.75">
      <c r="B45" s="20"/>
      <c r="C45" s="20"/>
      <c r="D45" s="20"/>
      <c r="E45" s="20"/>
      <c r="F45" s="21"/>
      <c r="G45" s="20"/>
    </row>
    <row r="46" spans="2:7" ht="12.75">
      <c r="B46" s="20"/>
      <c r="C46" s="20"/>
      <c r="D46" s="20"/>
      <c r="E46" s="20"/>
      <c r="F46" s="21"/>
      <c r="G46" s="20"/>
    </row>
    <row r="49" spans="1:8" ht="30" customHeight="1">
      <c r="A49" s="145" t="s">
        <v>32</v>
      </c>
      <c r="B49" s="146"/>
      <c r="C49" s="146"/>
      <c r="D49" s="146"/>
      <c r="E49" s="146"/>
      <c r="F49" s="146"/>
      <c r="G49" s="146"/>
      <c r="H49" s="146"/>
    </row>
  </sheetData>
  <mergeCells count="3">
    <mergeCell ref="A49:H49"/>
    <mergeCell ref="G6:H6"/>
    <mergeCell ref="E6:F6"/>
  </mergeCells>
  <printOptions horizontalCentered="1"/>
  <pageMargins left="0.45" right="0.26" top="0.4" bottom="0.53" header="0.31" footer="0.25"/>
  <pageSetup horizontalDpi="300" verticalDpi="300" orientation="portrait" paperSize="9" scale="80" r:id="rId1"/>
  <headerFooter alignWithMargins="0">
    <oddHeader>&amp;R&amp;"Arial,Bold"&amp;10Page 1</oddHeader>
  </headerFooter>
</worksheet>
</file>

<file path=xl/worksheets/sheet2.xml><?xml version="1.0" encoding="utf-8"?>
<worksheet xmlns="http://schemas.openxmlformats.org/spreadsheetml/2006/main" xmlns:r="http://schemas.openxmlformats.org/officeDocument/2006/relationships">
  <dimension ref="B1:G394"/>
  <sheetViews>
    <sheetView workbookViewId="0" topLeftCell="A36">
      <selection activeCell="G57" sqref="G57"/>
    </sheetView>
  </sheetViews>
  <sheetFormatPr defaultColWidth="8.88671875" defaultRowHeight="15"/>
  <cols>
    <col min="1" max="1" width="2.4453125" style="23" customWidth="1"/>
    <col min="2" max="2" width="1.66796875" style="23" customWidth="1"/>
    <col min="3" max="3" width="1.5625" style="23" customWidth="1"/>
    <col min="4" max="4" width="31.21484375" style="23" customWidth="1"/>
    <col min="5" max="5" width="12.5546875" style="10" customWidth="1"/>
    <col min="6" max="6" width="2.10546875" style="25" customWidth="1"/>
    <col min="7" max="7" width="11.88671875" style="25" customWidth="1"/>
    <col min="8" max="16384" width="7.10546875" style="23" customWidth="1"/>
  </cols>
  <sheetData>
    <row r="1" spans="2:5" ht="15">
      <c r="B1" s="24" t="s">
        <v>0</v>
      </c>
      <c r="E1" s="10" t="s">
        <v>1</v>
      </c>
    </row>
    <row r="2" spans="5:6" ht="12.75">
      <c r="E2" s="26"/>
      <c r="F2" s="27"/>
    </row>
    <row r="3" ht="15">
      <c r="B3" s="24" t="s">
        <v>33</v>
      </c>
    </row>
    <row r="4" ht="15">
      <c r="B4" s="22" t="s">
        <v>253</v>
      </c>
    </row>
    <row r="6" spans="5:7" ht="12.75">
      <c r="E6" s="28" t="s">
        <v>34</v>
      </c>
      <c r="F6" s="29"/>
      <c r="G6" s="5" t="s">
        <v>35</v>
      </c>
    </row>
    <row r="7" spans="5:7" ht="12.75">
      <c r="E7" s="28" t="s">
        <v>36</v>
      </c>
      <c r="F7" s="29"/>
      <c r="G7" s="5" t="s">
        <v>37</v>
      </c>
    </row>
    <row r="8" spans="5:7" ht="12.75">
      <c r="E8" s="28" t="s">
        <v>5</v>
      </c>
      <c r="F8" s="29"/>
      <c r="G8" s="5" t="s">
        <v>38</v>
      </c>
    </row>
    <row r="9" spans="5:7" ht="12.75">
      <c r="E9" s="28" t="s">
        <v>9</v>
      </c>
      <c r="F9" s="29"/>
      <c r="G9" s="5" t="s">
        <v>39</v>
      </c>
    </row>
    <row r="10" spans="5:7" s="30" customFormat="1" ht="12.75">
      <c r="E10" s="31" t="str">
        <f>+'SC-P&amp;L'!E10</f>
        <v>@29/2/04</v>
      </c>
      <c r="F10" s="32"/>
      <c r="G10" s="6" t="s">
        <v>40</v>
      </c>
    </row>
    <row r="11" spans="5:7" s="30" customFormat="1" ht="12.75">
      <c r="E11" s="31"/>
      <c r="F11" s="32"/>
      <c r="G11" s="5" t="s">
        <v>41</v>
      </c>
    </row>
    <row r="12" spans="5:7" ht="12.75">
      <c r="E12" s="28" t="s">
        <v>14</v>
      </c>
      <c r="F12" s="29"/>
      <c r="G12" s="5" t="s">
        <v>14</v>
      </c>
    </row>
    <row r="13" ht="12.75">
      <c r="G13" s="5"/>
    </row>
    <row r="14" spans="2:7" ht="12.75">
      <c r="B14" s="23" t="s">
        <v>42</v>
      </c>
      <c r="E14" s="10">
        <v>27328</v>
      </c>
      <c r="G14" s="13">
        <v>27994</v>
      </c>
    </row>
    <row r="15" ht="12.75">
      <c r="G15" s="13"/>
    </row>
    <row r="16" spans="2:7" ht="12.75">
      <c r="B16" s="23" t="s">
        <v>43</v>
      </c>
      <c r="E16" s="10">
        <v>91582</v>
      </c>
      <c r="G16" s="13">
        <v>83421</v>
      </c>
    </row>
    <row r="17" ht="12.75">
      <c r="G17" s="13"/>
    </row>
    <row r="18" spans="2:7" ht="12.75">
      <c r="B18" s="23" t="s">
        <v>44</v>
      </c>
      <c r="E18" s="10">
        <v>17523</v>
      </c>
      <c r="G18" s="13">
        <v>20837</v>
      </c>
    </row>
    <row r="19" ht="12.75">
      <c r="G19" s="13"/>
    </row>
    <row r="20" spans="2:7" ht="12.75">
      <c r="B20" s="33" t="s">
        <v>45</v>
      </c>
      <c r="G20" s="13"/>
    </row>
    <row r="21" spans="2:7" ht="12.75">
      <c r="B21" s="33"/>
      <c r="C21" s="34" t="s">
        <v>46</v>
      </c>
      <c r="E21" s="10">
        <v>81464</v>
      </c>
      <c r="G21" s="13">
        <v>100201</v>
      </c>
    </row>
    <row r="22" spans="2:7" ht="12.75">
      <c r="B22" s="33"/>
      <c r="C22" s="34" t="s">
        <v>47</v>
      </c>
      <c r="E22" s="10">
        <v>19649</v>
      </c>
      <c r="G22" s="13">
        <v>13891</v>
      </c>
    </row>
    <row r="23" spans="3:7" ht="12.75">
      <c r="C23" s="34" t="s">
        <v>48</v>
      </c>
      <c r="E23" s="10">
        <v>152</v>
      </c>
      <c r="G23" s="13">
        <v>152</v>
      </c>
    </row>
    <row r="24" spans="3:7" ht="12.75">
      <c r="C24" s="34" t="s">
        <v>49</v>
      </c>
      <c r="E24" s="10">
        <v>35043</v>
      </c>
      <c r="G24" s="13">
        <v>49888</v>
      </c>
    </row>
    <row r="25" spans="3:7" ht="12.75">
      <c r="C25" s="35" t="s">
        <v>50</v>
      </c>
      <c r="E25" s="36">
        <v>32506</v>
      </c>
      <c r="F25" s="37"/>
      <c r="G25" s="37">
        <v>12663</v>
      </c>
    </row>
    <row r="26" spans="3:7" ht="12.75">
      <c r="C26" s="34" t="s">
        <v>51</v>
      </c>
      <c r="E26" s="38">
        <v>828</v>
      </c>
      <c r="F26" s="37"/>
      <c r="G26" s="13">
        <v>621</v>
      </c>
    </row>
    <row r="27" spans="3:7" ht="12.75">
      <c r="C27" s="34" t="s">
        <v>52</v>
      </c>
      <c r="E27" s="38">
        <v>10469</v>
      </c>
      <c r="F27" s="37"/>
      <c r="G27" s="13">
        <v>3367</v>
      </c>
    </row>
    <row r="28" spans="4:7" ht="12.75">
      <c r="D28" s="34"/>
      <c r="E28" s="39"/>
      <c r="F28" s="37"/>
      <c r="G28" s="142"/>
    </row>
    <row r="29" spans="4:7" ht="12.75">
      <c r="D29" s="34"/>
      <c r="E29" s="40">
        <f>SUM(E20:E28)</f>
        <v>180111</v>
      </c>
      <c r="F29" s="37"/>
      <c r="G29" s="143">
        <f>SUM(G21:G28)</f>
        <v>180783</v>
      </c>
    </row>
    <row r="30" spans="2:7" ht="12.75">
      <c r="B30" s="33" t="s">
        <v>53</v>
      </c>
      <c r="D30" s="34"/>
      <c r="E30" s="38"/>
      <c r="F30" s="37"/>
      <c r="G30" s="13"/>
    </row>
    <row r="31" spans="4:7" ht="12.75">
      <c r="D31" s="34"/>
      <c r="E31" s="38"/>
      <c r="F31" s="37"/>
      <c r="G31" s="13"/>
    </row>
    <row r="32" spans="3:7" ht="12.75">
      <c r="C32" s="34" t="s">
        <v>54</v>
      </c>
      <c r="E32" s="38">
        <v>44120</v>
      </c>
      <c r="F32" s="37"/>
      <c r="G32" s="13">
        <v>53297</v>
      </c>
    </row>
    <row r="33" spans="3:7" ht="12.75">
      <c r="C33" s="34" t="s">
        <v>55</v>
      </c>
      <c r="E33" s="38">
        <v>419</v>
      </c>
      <c r="F33" s="37"/>
      <c r="G33" s="13">
        <v>0</v>
      </c>
    </row>
    <row r="34" spans="3:7" ht="12.75">
      <c r="C34" s="34" t="s">
        <v>56</v>
      </c>
      <c r="E34" s="38">
        <v>101029</v>
      </c>
      <c r="F34" s="37"/>
      <c r="G34" s="13">
        <v>76745</v>
      </c>
    </row>
    <row r="35" spans="3:7" ht="12.75">
      <c r="C35" s="34" t="s">
        <v>57</v>
      </c>
      <c r="E35" s="38">
        <v>9155</v>
      </c>
      <c r="F35" s="37"/>
      <c r="G35" s="13">
        <v>9155</v>
      </c>
    </row>
    <row r="36" spans="3:7" ht="12.75">
      <c r="C36" s="41" t="s">
        <v>58</v>
      </c>
      <c r="E36" s="36">
        <v>277</v>
      </c>
      <c r="F36" s="37"/>
      <c r="G36" s="37">
        <v>1268</v>
      </c>
    </row>
    <row r="37" spans="3:7" ht="12.75">
      <c r="C37" s="34" t="s">
        <v>59</v>
      </c>
      <c r="E37" s="38">
        <v>43037</v>
      </c>
      <c r="F37" s="37"/>
      <c r="G37" s="13">
        <v>44821</v>
      </c>
    </row>
    <row r="38" spans="3:7" ht="12.75">
      <c r="C38" s="34" t="s">
        <v>24</v>
      </c>
      <c r="E38" s="38">
        <v>1808</v>
      </c>
      <c r="F38" s="37"/>
      <c r="G38" s="13">
        <v>2144</v>
      </c>
    </row>
    <row r="39" spans="4:7" ht="12.75">
      <c r="D39" s="34"/>
      <c r="E39" s="38"/>
      <c r="F39" s="37"/>
      <c r="G39" s="13"/>
    </row>
    <row r="40" spans="5:7" ht="12.75">
      <c r="E40" s="40">
        <f>SUM(E31:E39)</f>
        <v>199845</v>
      </c>
      <c r="F40" s="37"/>
      <c r="G40" s="143">
        <f>SUM(G32:G39)</f>
        <v>187430</v>
      </c>
    </row>
    <row r="41" ht="12.75">
      <c r="E41" s="42"/>
    </row>
    <row r="42" spans="2:7" ht="12.75">
      <c r="B42" s="23" t="s">
        <v>60</v>
      </c>
      <c r="E42" s="10">
        <f>E29-E40</f>
        <v>-19734</v>
      </c>
      <c r="G42" s="1">
        <f>G29-G40</f>
        <v>-6647</v>
      </c>
    </row>
    <row r="43" ht="12.75">
      <c r="G43" s="37"/>
    </row>
    <row r="44" spans="5:7" ht="13.5" thickBot="1">
      <c r="E44" s="46">
        <f>+E42+E14+E16+E18</f>
        <v>116699</v>
      </c>
      <c r="G44" s="73">
        <f>+G42+G14+G16+G18</f>
        <v>125605</v>
      </c>
    </row>
    <row r="45" ht="13.5" thickTop="1">
      <c r="G45" s="13"/>
    </row>
    <row r="46" ht="12.75">
      <c r="G46" s="13"/>
    </row>
    <row r="47" spans="2:7" ht="12.75">
      <c r="B47" s="23" t="s">
        <v>61</v>
      </c>
      <c r="E47" s="10">
        <v>142520</v>
      </c>
      <c r="G47" s="13">
        <f>142000</f>
        <v>142000</v>
      </c>
    </row>
    <row r="48" ht="12.75">
      <c r="G48" s="13"/>
    </row>
    <row r="49" spans="2:7" ht="12.75">
      <c r="B49" s="23" t="s">
        <v>62</v>
      </c>
      <c r="E49" s="43">
        <v>-112290</v>
      </c>
      <c r="G49" s="142">
        <v>-102796</v>
      </c>
    </row>
    <row r="50" spans="4:7" ht="12.75">
      <c r="D50" s="44"/>
      <c r="E50" s="42"/>
      <c r="G50" s="37"/>
    </row>
    <row r="51" spans="2:7" ht="12.75">
      <c r="B51" s="23" t="s">
        <v>63</v>
      </c>
      <c r="E51" s="10">
        <f>SUM(E47:E49)</f>
        <v>30230</v>
      </c>
      <c r="F51" s="1"/>
      <c r="G51" s="1">
        <f>SUM(G47:G49)</f>
        <v>39204</v>
      </c>
    </row>
    <row r="52" spans="2:7" ht="12.75">
      <c r="B52" s="45"/>
      <c r="G52" s="13"/>
    </row>
    <row r="53" spans="2:7" ht="12.75">
      <c r="B53" s="23" t="s">
        <v>64</v>
      </c>
      <c r="G53" s="13"/>
    </row>
    <row r="54" spans="3:7" ht="12.75">
      <c r="C54" s="41" t="s">
        <v>58</v>
      </c>
      <c r="E54" s="10">
        <v>152</v>
      </c>
      <c r="G54" s="13">
        <v>263</v>
      </c>
    </row>
    <row r="55" spans="3:7" ht="12.75">
      <c r="C55" s="34" t="s">
        <v>65</v>
      </c>
      <c r="E55" s="10">
        <v>849</v>
      </c>
      <c r="G55" s="13">
        <v>866</v>
      </c>
    </row>
    <row r="56" spans="3:7" ht="12.75">
      <c r="C56" s="34" t="s">
        <v>66</v>
      </c>
      <c r="E56" s="10">
        <v>19468</v>
      </c>
      <c r="G56" s="13">
        <v>21344</v>
      </c>
    </row>
    <row r="57" spans="3:7" ht="12.75">
      <c r="C57" s="34" t="s">
        <v>67</v>
      </c>
      <c r="E57" s="10">
        <v>6906</v>
      </c>
      <c r="G57" s="13">
        <v>6906</v>
      </c>
    </row>
    <row r="58" spans="3:7" ht="12.75">
      <c r="C58" s="34" t="s">
        <v>68</v>
      </c>
      <c r="E58" s="10">
        <v>59094</v>
      </c>
      <c r="G58" s="13">
        <v>57022</v>
      </c>
    </row>
    <row r="59" ht="12.75">
      <c r="G59" s="13"/>
    </row>
    <row r="60" spans="5:7" ht="13.5" thickBot="1">
      <c r="E60" s="46">
        <f>SUM(E51:E58)</f>
        <v>116699</v>
      </c>
      <c r="G60" s="73">
        <f>SUM(G51:G58)</f>
        <v>125605</v>
      </c>
    </row>
    <row r="61" ht="13.5" thickTop="1">
      <c r="E61" s="42"/>
    </row>
    <row r="62" spans="2:7" s="47" customFormat="1" ht="12.75">
      <c r="B62" s="23" t="s">
        <v>69</v>
      </c>
      <c r="E62" s="48">
        <f>+E63/E47</f>
        <v>0.08915941622228458</v>
      </c>
      <c r="F62" s="25"/>
      <c r="G62" s="144">
        <f>+G63/G47</f>
        <v>0.1293450704225352</v>
      </c>
    </row>
    <row r="63" spans="2:7" ht="12.75">
      <c r="B63" s="23" t="s">
        <v>70</v>
      </c>
      <c r="E63" s="42">
        <f>+E51-E18</f>
        <v>12707</v>
      </c>
      <c r="G63" s="25">
        <f>+G51-G18</f>
        <v>18367</v>
      </c>
    </row>
    <row r="64" ht="12.75">
      <c r="G64" s="13"/>
    </row>
    <row r="65" spans="2:7" ht="35.25" customHeight="1">
      <c r="B65" s="148" t="s">
        <v>71</v>
      </c>
      <c r="C65" s="149"/>
      <c r="D65" s="149"/>
      <c r="E65" s="149"/>
      <c r="F65" s="149"/>
      <c r="G65" s="149"/>
    </row>
    <row r="66" spans="5:7" ht="12.75">
      <c r="E66" s="49"/>
      <c r="F66" s="1"/>
      <c r="G66" s="47"/>
    </row>
    <row r="67" spans="6:7" ht="12.75">
      <c r="F67" s="1"/>
      <c r="G67" s="1"/>
    </row>
    <row r="68" spans="6:7" ht="12.75">
      <c r="F68" s="1"/>
      <c r="G68" s="13"/>
    </row>
    <row r="69" ht="12.75">
      <c r="F69" s="1"/>
    </row>
    <row r="70" spans="6:7" ht="12.75">
      <c r="F70" s="1"/>
      <c r="G70" s="13"/>
    </row>
    <row r="82" spans="4:7" s="47" customFormat="1" ht="12.75">
      <c r="D82" s="33"/>
      <c r="E82" s="10"/>
      <c r="F82" s="25"/>
      <c r="G82" s="1"/>
    </row>
    <row r="83" ht="12.75">
      <c r="G83" s="37"/>
    </row>
    <row r="84" ht="12.75">
      <c r="G84" s="37"/>
    </row>
    <row r="85" ht="12.75">
      <c r="G85" s="37"/>
    </row>
    <row r="86" ht="12.75">
      <c r="G86" s="37"/>
    </row>
    <row r="87" ht="12.75">
      <c r="G87" s="37"/>
    </row>
    <row r="88" ht="12.75">
      <c r="G88" s="37"/>
    </row>
    <row r="89" ht="12.75">
      <c r="G89" s="37"/>
    </row>
    <row r="90" ht="12.75">
      <c r="G90" s="37"/>
    </row>
    <row r="91" ht="12.75">
      <c r="G91" s="37"/>
    </row>
    <row r="92" ht="12.75">
      <c r="G92" s="37"/>
    </row>
    <row r="93" ht="12.75">
      <c r="G93" s="37"/>
    </row>
    <row r="94" ht="12.75">
      <c r="G94" s="37"/>
    </row>
    <row r="95" ht="12.75">
      <c r="G95" s="37"/>
    </row>
    <row r="96" ht="12.75">
      <c r="G96" s="37"/>
    </row>
    <row r="97" ht="12.75">
      <c r="G97" s="37"/>
    </row>
    <row r="98" ht="12.75">
      <c r="G98" s="37"/>
    </row>
    <row r="99" ht="12.75">
      <c r="G99" s="37"/>
    </row>
    <row r="100" ht="12.75">
      <c r="G100" s="37"/>
    </row>
    <row r="101" ht="12.75">
      <c r="G101" s="37"/>
    </row>
    <row r="102" ht="12.75">
      <c r="G102" s="37"/>
    </row>
    <row r="103" ht="12.75">
      <c r="G103" s="37"/>
    </row>
    <row r="104" ht="12.75">
      <c r="G104" s="37"/>
    </row>
    <row r="105" ht="12.75">
      <c r="G105" s="37"/>
    </row>
    <row r="106" ht="12.75">
      <c r="G106" s="37"/>
    </row>
    <row r="107" ht="12.75">
      <c r="G107" s="37"/>
    </row>
    <row r="108" ht="12.75">
      <c r="G108" s="37"/>
    </row>
    <row r="109" ht="12.75">
      <c r="G109" s="37"/>
    </row>
    <row r="110" ht="12.75">
      <c r="G110" s="37"/>
    </row>
    <row r="111" ht="12.75">
      <c r="G111" s="37"/>
    </row>
    <row r="112" ht="12.75">
      <c r="G112" s="37"/>
    </row>
    <row r="113" ht="12.75">
      <c r="G113" s="37"/>
    </row>
    <row r="114" ht="12.75">
      <c r="G114" s="37"/>
    </row>
    <row r="115" ht="12.75">
      <c r="G115" s="37"/>
    </row>
    <row r="116" ht="12.75">
      <c r="G116" s="37"/>
    </row>
    <row r="117" ht="12.75">
      <c r="G117" s="37"/>
    </row>
    <row r="118" ht="12.75">
      <c r="G118" s="37"/>
    </row>
    <row r="119" ht="12.75">
      <c r="G119" s="37"/>
    </row>
    <row r="120" ht="12.75">
      <c r="G120" s="37"/>
    </row>
    <row r="121" ht="12.75">
      <c r="G121" s="37"/>
    </row>
    <row r="122" ht="12.75">
      <c r="G122" s="37"/>
    </row>
    <row r="123" ht="12.75">
      <c r="G123" s="37"/>
    </row>
    <row r="124" ht="12.75">
      <c r="G124" s="37"/>
    </row>
    <row r="125" ht="12.75">
      <c r="G125" s="37"/>
    </row>
    <row r="126" ht="12.75">
      <c r="G126" s="37"/>
    </row>
    <row r="127" ht="12.75">
      <c r="G127" s="37"/>
    </row>
    <row r="128" ht="12.75">
      <c r="G128" s="37"/>
    </row>
    <row r="129" ht="12.75">
      <c r="G129" s="37"/>
    </row>
    <row r="130" ht="12.75">
      <c r="G130" s="37"/>
    </row>
    <row r="131" ht="12.75">
      <c r="G131" s="37"/>
    </row>
    <row r="132" ht="12.75">
      <c r="G132" s="37"/>
    </row>
    <row r="133" ht="12.75">
      <c r="G133" s="37"/>
    </row>
    <row r="134" ht="12.75">
      <c r="G134" s="37"/>
    </row>
    <row r="135" ht="12.75">
      <c r="G135" s="37"/>
    </row>
    <row r="136" ht="12.75">
      <c r="G136" s="37"/>
    </row>
    <row r="137" ht="12.75">
      <c r="G137" s="37"/>
    </row>
    <row r="138" ht="12.75">
      <c r="G138" s="37"/>
    </row>
    <row r="139" ht="12.75">
      <c r="G139" s="37"/>
    </row>
    <row r="140" ht="12.75">
      <c r="G140" s="37"/>
    </row>
    <row r="141" ht="12.75">
      <c r="G141" s="37"/>
    </row>
    <row r="142" ht="12.75">
      <c r="G142" s="37"/>
    </row>
    <row r="143" ht="12.75">
      <c r="G143" s="37"/>
    </row>
    <row r="144" ht="12.75">
      <c r="G144" s="37"/>
    </row>
    <row r="145" ht="12.75">
      <c r="G145" s="37"/>
    </row>
    <row r="146" ht="12.75">
      <c r="G146" s="37"/>
    </row>
    <row r="147" ht="12.75">
      <c r="G147" s="37"/>
    </row>
    <row r="148" ht="12.75">
      <c r="G148" s="37"/>
    </row>
    <row r="149" ht="12.75">
      <c r="G149" s="37"/>
    </row>
    <row r="150" ht="12.75">
      <c r="G150" s="37"/>
    </row>
    <row r="151" ht="12.75">
      <c r="G151" s="37"/>
    </row>
    <row r="152" ht="12.75">
      <c r="G152" s="37"/>
    </row>
    <row r="153" ht="12.75">
      <c r="G153" s="37"/>
    </row>
    <row r="154" ht="12.75">
      <c r="G154" s="37"/>
    </row>
    <row r="155" ht="12.75">
      <c r="G155" s="37"/>
    </row>
    <row r="156" ht="12.75">
      <c r="G156" s="37"/>
    </row>
    <row r="157" ht="12.75">
      <c r="G157" s="37"/>
    </row>
    <row r="158" ht="12.75">
      <c r="G158" s="37"/>
    </row>
    <row r="159" ht="12.75">
      <c r="G159" s="37"/>
    </row>
    <row r="160" ht="12.75">
      <c r="G160" s="37"/>
    </row>
    <row r="161" ht="12.75">
      <c r="G161" s="37"/>
    </row>
    <row r="162" ht="12.75">
      <c r="G162" s="37"/>
    </row>
    <row r="163" ht="12.75">
      <c r="G163" s="37"/>
    </row>
    <row r="164" ht="12.75">
      <c r="G164" s="37"/>
    </row>
    <row r="165" ht="12.75">
      <c r="G165" s="37"/>
    </row>
    <row r="166" ht="12.75">
      <c r="G166" s="37"/>
    </row>
    <row r="167" ht="12.75">
      <c r="G167" s="37"/>
    </row>
    <row r="168" ht="12.75">
      <c r="G168" s="37"/>
    </row>
    <row r="169" ht="12.75">
      <c r="G169" s="37"/>
    </row>
    <row r="170" ht="12.75">
      <c r="G170" s="37"/>
    </row>
    <row r="171" ht="12.75">
      <c r="G171" s="37"/>
    </row>
    <row r="172" ht="12.75">
      <c r="G172" s="37"/>
    </row>
    <row r="173" ht="12.75">
      <c r="G173" s="37"/>
    </row>
    <row r="174" ht="12.75">
      <c r="G174" s="37"/>
    </row>
    <row r="175" ht="12.75">
      <c r="G175" s="37"/>
    </row>
    <row r="176" ht="12.75">
      <c r="G176" s="37"/>
    </row>
    <row r="177" ht="12.75">
      <c r="G177" s="37"/>
    </row>
    <row r="178" ht="12.75">
      <c r="G178" s="37"/>
    </row>
    <row r="179" ht="12.75">
      <c r="G179" s="37"/>
    </row>
    <row r="180" ht="12.75">
      <c r="G180" s="37"/>
    </row>
    <row r="181" ht="12.75">
      <c r="G181" s="37"/>
    </row>
    <row r="182" ht="12.75">
      <c r="G182" s="37"/>
    </row>
    <row r="183" ht="12.75">
      <c r="G183" s="37"/>
    </row>
    <row r="184" ht="12.75">
      <c r="G184" s="37"/>
    </row>
    <row r="185" ht="12.75">
      <c r="G185" s="37"/>
    </row>
    <row r="186" ht="12.75">
      <c r="G186" s="37"/>
    </row>
    <row r="187" ht="12.75">
      <c r="G187" s="37"/>
    </row>
    <row r="188" ht="12.75">
      <c r="G188" s="37"/>
    </row>
    <row r="189" ht="12.75">
      <c r="G189" s="37"/>
    </row>
    <row r="190" ht="12.75">
      <c r="G190" s="37"/>
    </row>
    <row r="191" ht="12.75">
      <c r="G191" s="37"/>
    </row>
    <row r="192" ht="12.75">
      <c r="G192" s="37"/>
    </row>
    <row r="193" ht="12.75">
      <c r="G193" s="37"/>
    </row>
    <row r="194" ht="12.75">
      <c r="G194" s="37"/>
    </row>
    <row r="195" ht="12.75">
      <c r="G195" s="37"/>
    </row>
    <row r="196" ht="12.75">
      <c r="G196" s="37"/>
    </row>
    <row r="197" ht="12.75">
      <c r="G197" s="37"/>
    </row>
    <row r="198" ht="12.75">
      <c r="G198" s="37"/>
    </row>
    <row r="199" ht="12.75">
      <c r="G199" s="37"/>
    </row>
    <row r="200" ht="12.75">
      <c r="G200" s="37"/>
    </row>
    <row r="201" ht="12.75">
      <c r="G201" s="37"/>
    </row>
    <row r="202" ht="12.75">
      <c r="G202" s="37"/>
    </row>
    <row r="203" ht="12.75">
      <c r="G203" s="37"/>
    </row>
    <row r="204" ht="12.75">
      <c r="G204" s="37"/>
    </row>
    <row r="205" ht="12.75">
      <c r="G205" s="37"/>
    </row>
    <row r="206" ht="12.75">
      <c r="G206" s="37"/>
    </row>
    <row r="207" ht="12.75">
      <c r="G207" s="37"/>
    </row>
    <row r="208" ht="12.75">
      <c r="G208" s="37"/>
    </row>
    <row r="209" ht="12.75">
      <c r="G209" s="37"/>
    </row>
    <row r="210" ht="12.75">
      <c r="G210" s="37"/>
    </row>
    <row r="211" ht="12.75">
      <c r="G211" s="37"/>
    </row>
    <row r="212" ht="12.75">
      <c r="G212" s="37"/>
    </row>
    <row r="213" ht="12.75">
      <c r="G213" s="37"/>
    </row>
    <row r="214" ht="12.75">
      <c r="G214" s="37"/>
    </row>
    <row r="215" ht="12.75">
      <c r="G215" s="37"/>
    </row>
    <row r="216" ht="12.75">
      <c r="G216" s="37"/>
    </row>
    <row r="217" ht="12.75">
      <c r="G217" s="37"/>
    </row>
    <row r="218" ht="12.75">
      <c r="G218" s="37"/>
    </row>
    <row r="219" ht="12.75">
      <c r="G219" s="37"/>
    </row>
    <row r="220" ht="12.75">
      <c r="G220" s="37"/>
    </row>
    <row r="221" ht="12.75">
      <c r="G221" s="37"/>
    </row>
    <row r="222" ht="12.75">
      <c r="G222" s="37"/>
    </row>
    <row r="223" ht="12.75">
      <c r="G223" s="37"/>
    </row>
    <row r="224" ht="12.75">
      <c r="G224" s="37"/>
    </row>
    <row r="225" ht="12.75">
      <c r="G225" s="37"/>
    </row>
    <row r="226" ht="12.75">
      <c r="G226" s="37"/>
    </row>
    <row r="227" ht="12.75">
      <c r="G227" s="37"/>
    </row>
    <row r="228" ht="12.75">
      <c r="G228" s="37"/>
    </row>
    <row r="229" ht="12.75">
      <c r="G229" s="37"/>
    </row>
    <row r="230" ht="12.75">
      <c r="G230" s="37"/>
    </row>
    <row r="231" ht="12.75">
      <c r="G231" s="37"/>
    </row>
    <row r="232" ht="12.75">
      <c r="G232" s="37"/>
    </row>
    <row r="233" ht="12.75">
      <c r="G233" s="37"/>
    </row>
    <row r="234" ht="12.75">
      <c r="G234" s="37"/>
    </row>
    <row r="235" ht="12.75">
      <c r="G235" s="37"/>
    </row>
    <row r="236" ht="12.75">
      <c r="G236" s="37"/>
    </row>
    <row r="237" ht="12.75">
      <c r="G237" s="37"/>
    </row>
    <row r="238" ht="12.75">
      <c r="G238" s="37"/>
    </row>
    <row r="239" ht="12.75">
      <c r="G239" s="37"/>
    </row>
    <row r="240" ht="12.75">
      <c r="G240" s="37"/>
    </row>
    <row r="241" ht="12.75">
      <c r="G241" s="37"/>
    </row>
    <row r="242" ht="12.75">
      <c r="G242" s="37"/>
    </row>
    <row r="243" ht="12.75">
      <c r="G243" s="37"/>
    </row>
    <row r="244" ht="12.75">
      <c r="G244" s="37"/>
    </row>
    <row r="245" ht="12.75">
      <c r="G245" s="37"/>
    </row>
    <row r="246" ht="12.75">
      <c r="G246" s="37"/>
    </row>
    <row r="247" ht="12.75">
      <c r="G247" s="37"/>
    </row>
    <row r="248" ht="12.75">
      <c r="G248" s="37"/>
    </row>
    <row r="249" ht="12.75">
      <c r="G249" s="37"/>
    </row>
    <row r="250" ht="12.75">
      <c r="G250" s="37"/>
    </row>
    <row r="251" ht="12.75">
      <c r="G251" s="37"/>
    </row>
    <row r="252" ht="12.75">
      <c r="G252" s="37"/>
    </row>
    <row r="253" ht="12.75">
      <c r="G253" s="37"/>
    </row>
    <row r="254" ht="12.75">
      <c r="G254" s="37"/>
    </row>
    <row r="255" ht="12.75">
      <c r="G255" s="37"/>
    </row>
    <row r="256" ht="12.75">
      <c r="G256" s="37"/>
    </row>
    <row r="257" ht="12.75">
      <c r="G257" s="37"/>
    </row>
    <row r="258" ht="12.75">
      <c r="G258" s="37"/>
    </row>
    <row r="259" ht="12.75">
      <c r="G259" s="37"/>
    </row>
    <row r="260" ht="12.75">
      <c r="G260" s="37"/>
    </row>
    <row r="261" ht="12.75">
      <c r="G261" s="37"/>
    </row>
    <row r="262" ht="12.75">
      <c r="G262" s="37"/>
    </row>
    <row r="263" ht="12.75">
      <c r="G263" s="37"/>
    </row>
    <row r="264" ht="12.75">
      <c r="G264" s="37"/>
    </row>
    <row r="265" ht="12.75">
      <c r="G265" s="37"/>
    </row>
    <row r="266" ht="12.75">
      <c r="G266" s="37"/>
    </row>
    <row r="267" ht="12.75">
      <c r="G267" s="37"/>
    </row>
    <row r="268" ht="12.75">
      <c r="G268" s="37"/>
    </row>
    <row r="269" ht="12.75">
      <c r="G269" s="37"/>
    </row>
    <row r="270" ht="12.75">
      <c r="G270" s="37"/>
    </row>
    <row r="271" ht="12.75">
      <c r="G271" s="37"/>
    </row>
    <row r="272" ht="12.75">
      <c r="G272" s="37"/>
    </row>
    <row r="273" ht="12.75">
      <c r="G273" s="37"/>
    </row>
    <row r="274" ht="12.75">
      <c r="G274" s="37"/>
    </row>
    <row r="275" ht="12.75">
      <c r="G275" s="37"/>
    </row>
    <row r="276" ht="12.75">
      <c r="G276" s="37"/>
    </row>
    <row r="277" ht="12.75">
      <c r="G277" s="37"/>
    </row>
    <row r="278" ht="12.75">
      <c r="G278" s="37"/>
    </row>
    <row r="279" ht="12.75">
      <c r="G279" s="37"/>
    </row>
    <row r="280" ht="12.75">
      <c r="G280" s="37"/>
    </row>
    <row r="281" ht="12.75">
      <c r="G281" s="37"/>
    </row>
    <row r="282" ht="12.75">
      <c r="G282" s="37"/>
    </row>
    <row r="283" ht="12.75">
      <c r="G283" s="37"/>
    </row>
    <row r="284" ht="12.75">
      <c r="G284" s="37"/>
    </row>
    <row r="285" ht="12.75">
      <c r="G285" s="37"/>
    </row>
    <row r="286" ht="12.75">
      <c r="G286" s="37"/>
    </row>
    <row r="287" ht="12.75">
      <c r="G287" s="37"/>
    </row>
    <row r="288" ht="12.75">
      <c r="G288" s="37"/>
    </row>
    <row r="289" ht="12.75">
      <c r="G289" s="37"/>
    </row>
    <row r="290" ht="12.75">
      <c r="G290" s="37"/>
    </row>
    <row r="291" ht="12.75">
      <c r="G291" s="37"/>
    </row>
    <row r="292" ht="12.75">
      <c r="G292" s="37"/>
    </row>
    <row r="293" ht="12.75">
      <c r="G293" s="37"/>
    </row>
    <row r="294" ht="12.75">
      <c r="G294" s="37"/>
    </row>
    <row r="295" ht="12.75">
      <c r="G295" s="37"/>
    </row>
    <row r="296" ht="12.75">
      <c r="G296" s="37"/>
    </row>
    <row r="297" ht="12.75">
      <c r="G297" s="37"/>
    </row>
    <row r="298" ht="12.75">
      <c r="G298" s="37"/>
    </row>
    <row r="299" ht="12.75">
      <c r="G299" s="37"/>
    </row>
    <row r="300" ht="12.75">
      <c r="G300" s="37"/>
    </row>
    <row r="301" ht="12.75">
      <c r="G301" s="37"/>
    </row>
    <row r="302" ht="12.75">
      <c r="G302" s="37"/>
    </row>
    <row r="303" ht="12.75">
      <c r="G303" s="37"/>
    </row>
    <row r="304" ht="12.75">
      <c r="G304" s="37"/>
    </row>
    <row r="305" ht="12.75">
      <c r="G305" s="37"/>
    </row>
    <row r="306" ht="12.75">
      <c r="G306" s="37"/>
    </row>
    <row r="307" ht="12.75">
      <c r="G307" s="37"/>
    </row>
    <row r="308" ht="12.75">
      <c r="G308" s="37"/>
    </row>
    <row r="309" ht="12.75">
      <c r="G309" s="37"/>
    </row>
    <row r="310" ht="12.75">
      <c r="G310" s="37"/>
    </row>
    <row r="311" ht="12.75">
      <c r="G311" s="37"/>
    </row>
    <row r="312" ht="12.75">
      <c r="G312" s="37"/>
    </row>
    <row r="313" ht="12.75">
      <c r="G313" s="37"/>
    </row>
    <row r="314" ht="12.75">
      <c r="G314" s="37"/>
    </row>
    <row r="315" ht="12.75">
      <c r="G315" s="37"/>
    </row>
    <row r="316" ht="12.75">
      <c r="G316" s="37"/>
    </row>
    <row r="317" ht="12.75">
      <c r="G317" s="37"/>
    </row>
    <row r="318" ht="12.75">
      <c r="G318" s="37"/>
    </row>
    <row r="319" ht="12.75">
      <c r="G319" s="37"/>
    </row>
    <row r="320" ht="12.75">
      <c r="G320" s="37"/>
    </row>
    <row r="321" ht="12.75">
      <c r="G321" s="37"/>
    </row>
    <row r="322" ht="12.75">
      <c r="G322" s="37"/>
    </row>
    <row r="323" ht="12.75">
      <c r="G323" s="37"/>
    </row>
    <row r="324" ht="12.75">
      <c r="G324" s="37"/>
    </row>
    <row r="325" ht="12.75">
      <c r="G325" s="37"/>
    </row>
    <row r="326" ht="12.75">
      <c r="G326" s="37"/>
    </row>
    <row r="327" ht="12.75">
      <c r="G327" s="37"/>
    </row>
    <row r="328" ht="12.75">
      <c r="G328" s="37"/>
    </row>
    <row r="329" ht="12.75">
      <c r="G329" s="37"/>
    </row>
    <row r="330" ht="12.75">
      <c r="G330" s="37"/>
    </row>
    <row r="331" ht="12.75">
      <c r="G331" s="37"/>
    </row>
    <row r="332" ht="12.75">
      <c r="G332" s="37"/>
    </row>
    <row r="333" ht="12.75">
      <c r="G333" s="37"/>
    </row>
    <row r="334" ht="12.75">
      <c r="G334" s="37"/>
    </row>
    <row r="335" ht="12.75">
      <c r="G335" s="37"/>
    </row>
    <row r="336" ht="12.75">
      <c r="G336" s="37"/>
    </row>
    <row r="337" ht="12.75">
      <c r="G337" s="37"/>
    </row>
    <row r="338" ht="12.75">
      <c r="G338" s="37"/>
    </row>
    <row r="339" ht="12.75">
      <c r="G339" s="37"/>
    </row>
    <row r="340" ht="12.75">
      <c r="G340" s="37"/>
    </row>
    <row r="341" ht="12.75">
      <c r="G341" s="37"/>
    </row>
    <row r="342" ht="12.75">
      <c r="G342" s="37"/>
    </row>
    <row r="343" ht="12.75">
      <c r="G343" s="37"/>
    </row>
    <row r="344" ht="12.75">
      <c r="G344" s="37"/>
    </row>
    <row r="345" ht="12.75">
      <c r="G345" s="37"/>
    </row>
    <row r="346" ht="12.75">
      <c r="G346" s="37"/>
    </row>
    <row r="347" ht="12.75">
      <c r="G347" s="37"/>
    </row>
    <row r="348" ht="12.75">
      <c r="G348" s="37"/>
    </row>
    <row r="349" ht="12.75">
      <c r="G349" s="37"/>
    </row>
    <row r="350" ht="12.75">
      <c r="G350" s="37"/>
    </row>
    <row r="351" ht="12.75">
      <c r="G351" s="37"/>
    </row>
    <row r="352" ht="12.75">
      <c r="G352" s="37"/>
    </row>
    <row r="353" ht="12.75">
      <c r="G353" s="37"/>
    </row>
    <row r="354" ht="12.75">
      <c r="G354" s="37"/>
    </row>
    <row r="355" ht="12.75">
      <c r="G355" s="37"/>
    </row>
    <row r="356" ht="12.75">
      <c r="G356" s="37"/>
    </row>
    <row r="357" ht="12.75">
      <c r="G357" s="37"/>
    </row>
    <row r="358" ht="12.75">
      <c r="G358" s="37"/>
    </row>
    <row r="359" ht="12.75">
      <c r="G359" s="37"/>
    </row>
    <row r="360" ht="12.75">
      <c r="G360" s="37"/>
    </row>
    <row r="361" ht="12.75">
      <c r="G361" s="37"/>
    </row>
    <row r="362" ht="12.75">
      <c r="G362" s="37"/>
    </row>
    <row r="363" ht="12.75">
      <c r="G363" s="37"/>
    </row>
    <row r="364" ht="12.75">
      <c r="G364" s="37"/>
    </row>
    <row r="365" ht="12.75">
      <c r="G365" s="37"/>
    </row>
    <row r="366" ht="12.75">
      <c r="G366" s="37"/>
    </row>
    <row r="367" ht="12.75">
      <c r="G367" s="37"/>
    </row>
    <row r="368" ht="12.75">
      <c r="G368" s="37"/>
    </row>
    <row r="369" ht="12.75">
      <c r="G369" s="37"/>
    </row>
    <row r="370" ht="12.75">
      <c r="G370" s="37"/>
    </row>
    <row r="371" ht="12.75">
      <c r="G371" s="37"/>
    </row>
    <row r="372" ht="12.75">
      <c r="G372" s="37"/>
    </row>
    <row r="373" ht="12.75">
      <c r="G373" s="37"/>
    </row>
    <row r="374" ht="12.75">
      <c r="G374" s="37"/>
    </row>
    <row r="375" ht="12.75">
      <c r="G375" s="37"/>
    </row>
    <row r="376" ht="12.75">
      <c r="G376" s="37"/>
    </row>
    <row r="377" ht="12.75">
      <c r="G377" s="37"/>
    </row>
    <row r="378" ht="12.75">
      <c r="G378" s="37"/>
    </row>
    <row r="379" ht="12.75">
      <c r="G379" s="37"/>
    </row>
    <row r="380" ht="12.75">
      <c r="G380" s="37"/>
    </row>
    <row r="381" ht="12.75">
      <c r="G381" s="37"/>
    </row>
    <row r="382" ht="12.75">
      <c r="G382" s="37"/>
    </row>
    <row r="383" ht="12.75">
      <c r="G383" s="37"/>
    </row>
    <row r="384" ht="12.75">
      <c r="G384" s="37"/>
    </row>
    <row r="385" ht="12.75">
      <c r="G385" s="37"/>
    </row>
    <row r="386" ht="12.75">
      <c r="G386" s="37"/>
    </row>
    <row r="387" ht="12.75">
      <c r="G387" s="37"/>
    </row>
    <row r="388" ht="12.75">
      <c r="G388" s="37"/>
    </row>
    <row r="389" ht="12.75">
      <c r="G389" s="37"/>
    </row>
    <row r="390" ht="12.75">
      <c r="G390" s="37"/>
    </row>
    <row r="391" ht="12.75">
      <c r="G391" s="37"/>
    </row>
    <row r="392" ht="12.75">
      <c r="G392" s="37"/>
    </row>
    <row r="393" ht="12.75">
      <c r="G393" s="37"/>
    </row>
    <row r="394" ht="12.75">
      <c r="G394" s="37"/>
    </row>
  </sheetData>
  <mergeCells count="1">
    <mergeCell ref="B65:G65"/>
  </mergeCells>
  <printOptions/>
  <pageMargins left="0.72" right="0.6" top="0.46" bottom="0.42" header="0.22" footer="0.27"/>
  <pageSetup horizontalDpi="300" verticalDpi="300" orientation="portrait" paperSize="9" scale="80" r:id="rId1"/>
  <headerFooter alignWithMargins="0">
    <oddHeader>&amp;R&amp;"Arial,Bold"&amp;10Page 2</oddHeader>
  </headerFooter>
</worksheet>
</file>

<file path=xl/worksheets/sheet3.xml><?xml version="1.0" encoding="utf-8"?>
<worksheet xmlns="http://schemas.openxmlformats.org/spreadsheetml/2006/main" xmlns:r="http://schemas.openxmlformats.org/officeDocument/2006/relationships">
  <dimension ref="A1:AE55"/>
  <sheetViews>
    <sheetView workbookViewId="0" topLeftCell="A18">
      <selection activeCell="E50" sqref="E50"/>
    </sheetView>
  </sheetViews>
  <sheetFormatPr defaultColWidth="8.88671875" defaultRowHeight="15"/>
  <cols>
    <col min="1" max="1" width="3.10546875" style="51" customWidth="1"/>
    <col min="2" max="2" width="1.66796875" style="51" customWidth="1"/>
    <col min="3" max="3" width="35.3359375" style="51" customWidth="1"/>
    <col min="4" max="4" width="19.5546875" style="1" customWidth="1"/>
    <col min="5" max="5" width="10.88671875" style="38" bestFit="1" customWidth="1"/>
    <col min="6" max="6" width="10.88671875" style="38" customWidth="1"/>
    <col min="7" max="31" width="7.10546875" style="1" customWidth="1"/>
    <col min="32" max="16384" width="7.10546875" style="51" customWidth="1"/>
  </cols>
  <sheetData>
    <row r="1" spans="1:4" ht="15">
      <c r="A1" s="22" t="s">
        <v>0</v>
      </c>
      <c r="B1" s="22"/>
      <c r="C1" s="1"/>
      <c r="D1" s="1" t="s">
        <v>1</v>
      </c>
    </row>
    <row r="2" spans="1:3" ht="15">
      <c r="A2" s="52"/>
      <c r="B2" s="52"/>
      <c r="C2" s="1"/>
    </row>
    <row r="3" spans="1:3" ht="15">
      <c r="A3" s="22" t="s">
        <v>72</v>
      </c>
      <c r="B3" s="52"/>
      <c r="C3" s="1"/>
    </row>
    <row r="4" spans="1:3" ht="15">
      <c r="A4" s="22" t="s">
        <v>253</v>
      </c>
      <c r="B4" s="52"/>
      <c r="C4" s="1"/>
    </row>
    <row r="5" spans="1:3" ht="15">
      <c r="A5" s="22"/>
      <c r="B5" s="22"/>
      <c r="C5" s="1"/>
    </row>
    <row r="6" spans="1:6" ht="15">
      <c r="A6" s="22"/>
      <c r="B6" s="22"/>
      <c r="C6" s="1"/>
      <c r="E6" s="28" t="s">
        <v>73</v>
      </c>
      <c r="F6" s="28" t="s">
        <v>73</v>
      </c>
    </row>
    <row r="7" spans="1:6" ht="15">
      <c r="A7" s="22"/>
      <c r="B7" s="22"/>
      <c r="C7" s="1"/>
      <c r="D7" s="1" t="s">
        <v>74</v>
      </c>
      <c r="E7" s="28" t="s">
        <v>75</v>
      </c>
      <c r="F7" s="28" t="s">
        <v>75</v>
      </c>
    </row>
    <row r="8" spans="1:6" ht="15">
      <c r="A8" s="22"/>
      <c r="B8" s="22"/>
      <c r="C8" s="1"/>
      <c r="E8" s="31" t="s">
        <v>12</v>
      </c>
      <c r="F8" s="31" t="s">
        <v>13</v>
      </c>
    </row>
    <row r="9" spans="5:6" ht="14.25" customHeight="1">
      <c r="E9" s="28" t="s">
        <v>14</v>
      </c>
      <c r="F9" s="28" t="s">
        <v>14</v>
      </c>
    </row>
    <row r="10" ht="12.75">
      <c r="A10" s="51" t="s">
        <v>76</v>
      </c>
    </row>
    <row r="11" spans="2:6" ht="12.75">
      <c r="B11" s="51" t="s">
        <v>77</v>
      </c>
      <c r="E11" s="38">
        <v>118002</v>
      </c>
      <c r="F11" s="38">
        <v>14812</v>
      </c>
    </row>
    <row r="12" spans="2:6" ht="12.75">
      <c r="B12" s="51" t="s">
        <v>78</v>
      </c>
      <c r="E12" s="39">
        <v>-134704</v>
      </c>
      <c r="F12" s="39">
        <v>-44649</v>
      </c>
    </row>
    <row r="13" spans="2:6" ht="12.75">
      <c r="B13" s="51" t="s">
        <v>79</v>
      </c>
      <c r="E13" s="38">
        <f>SUM(E11:E12)</f>
        <v>-16702</v>
      </c>
      <c r="F13" s="38">
        <f>SUM(F11:F12)</f>
        <v>-29837</v>
      </c>
    </row>
    <row r="15" spans="3:6" ht="12.75">
      <c r="C15" s="51" t="s">
        <v>80</v>
      </c>
      <c r="E15" s="38">
        <v>21240</v>
      </c>
      <c r="F15" s="38">
        <v>2706</v>
      </c>
    </row>
    <row r="16" spans="3:6" ht="12.75">
      <c r="C16" s="51" t="s">
        <v>81</v>
      </c>
      <c r="E16" s="38">
        <v>18519</v>
      </c>
      <c r="F16" s="38">
        <v>12565</v>
      </c>
    </row>
    <row r="17" spans="3:6" ht="12.75">
      <c r="C17" s="51" t="s">
        <v>82</v>
      </c>
      <c r="E17" s="38">
        <v>235</v>
      </c>
      <c r="F17" s="38">
        <v>37</v>
      </c>
    </row>
    <row r="18" spans="3:6" ht="12.75">
      <c r="C18" s="51" t="s">
        <v>83</v>
      </c>
      <c r="E18" s="38">
        <v>730</v>
      </c>
      <c r="F18" s="38">
        <v>687</v>
      </c>
    </row>
    <row r="19" spans="3:6" ht="12.75">
      <c r="C19" s="51" t="s">
        <v>84</v>
      </c>
      <c r="E19" s="38">
        <v>24</v>
      </c>
      <c r="F19" s="38">
        <v>2</v>
      </c>
    </row>
    <row r="20" spans="3:6" ht="12.75">
      <c r="C20" s="51" t="s">
        <v>85</v>
      </c>
      <c r="E20" s="38">
        <v>-722</v>
      </c>
      <c r="F20" s="38">
        <v>0</v>
      </c>
    </row>
    <row r="21" spans="3:6" ht="12.75">
      <c r="C21" s="51" t="s">
        <v>86</v>
      </c>
      <c r="E21" s="38">
        <v>-3107</v>
      </c>
      <c r="F21" s="38">
        <v>0</v>
      </c>
    </row>
    <row r="22" spans="3:6" ht="12.75">
      <c r="C22" s="51" t="s">
        <v>87</v>
      </c>
      <c r="E22" s="38">
        <v>-4239</v>
      </c>
      <c r="F22" s="38">
        <v>-2634</v>
      </c>
    </row>
    <row r="23" spans="5:6" ht="12.75">
      <c r="E23" s="39"/>
      <c r="F23" s="36"/>
    </row>
    <row r="24" spans="2:31" s="53" customFormat="1" ht="12.75">
      <c r="B24" s="51" t="s">
        <v>88</v>
      </c>
      <c r="D24" s="20"/>
      <c r="E24" s="40">
        <f>SUM(E13:E23)</f>
        <v>15978</v>
      </c>
      <c r="F24" s="40">
        <f>SUM(F13:F22)</f>
        <v>-16474</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row>
    <row r="26" ht="12.75">
      <c r="A26" s="51" t="s">
        <v>89</v>
      </c>
    </row>
    <row r="27" spans="3:6" ht="12.75">
      <c r="C27" s="51" t="s">
        <v>90</v>
      </c>
      <c r="E27" s="38">
        <v>-6</v>
      </c>
      <c r="F27" s="38">
        <v>-12</v>
      </c>
    </row>
    <row r="28" spans="3:6" ht="12.75">
      <c r="C28" s="51" t="s">
        <v>91</v>
      </c>
      <c r="E28" s="38">
        <v>-190</v>
      </c>
      <c r="F28" s="38">
        <v>-51</v>
      </c>
    </row>
    <row r="29" spans="3:6" ht="12.75">
      <c r="C29" s="54" t="s">
        <v>259</v>
      </c>
      <c r="E29" s="38">
        <v>-206</v>
      </c>
      <c r="F29" s="38">
        <v>0</v>
      </c>
    </row>
    <row r="30" spans="3:6" ht="12.75">
      <c r="C30" s="51" t="s">
        <v>92</v>
      </c>
      <c r="E30" s="38">
        <v>0</v>
      </c>
      <c r="F30" s="38">
        <v>92</v>
      </c>
    </row>
    <row r="32" spans="2:31" s="53" customFormat="1" ht="12.75">
      <c r="B32" s="51" t="s">
        <v>93</v>
      </c>
      <c r="D32" s="20"/>
      <c r="E32" s="40">
        <f>SUM(E27:E31)</f>
        <v>-402</v>
      </c>
      <c r="F32" s="40">
        <f>SUM(F27:F31)</f>
        <v>29</v>
      </c>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row>
    <row r="34" ht="12.75">
      <c r="A34" s="51" t="s">
        <v>94</v>
      </c>
    </row>
    <row r="35" spans="3:6" ht="12.75">
      <c r="C35" s="51" t="s">
        <v>95</v>
      </c>
      <c r="E35" s="38">
        <v>19600</v>
      </c>
      <c r="F35" s="38">
        <v>8300</v>
      </c>
    </row>
    <row r="36" spans="3:6" ht="12.75">
      <c r="C36" s="51" t="s">
        <v>96</v>
      </c>
      <c r="E36" s="38">
        <v>-1102</v>
      </c>
      <c r="F36" s="38">
        <v>-1029</v>
      </c>
    </row>
    <row r="37" spans="3:6" ht="12.75">
      <c r="C37" s="51" t="s">
        <v>97</v>
      </c>
      <c r="E37" s="38">
        <v>-116</v>
      </c>
      <c r="F37" s="38">
        <v>-200</v>
      </c>
    </row>
    <row r="38" spans="3:6" ht="12.75">
      <c r="C38" s="51" t="s">
        <v>98</v>
      </c>
      <c r="D38" s="1" t="s">
        <v>74</v>
      </c>
      <c r="E38" s="38">
        <v>-21402</v>
      </c>
      <c r="F38" s="38">
        <v>-4107</v>
      </c>
    </row>
    <row r="39" spans="3:6" ht="12.75">
      <c r="C39" s="51" t="s">
        <v>99</v>
      </c>
      <c r="E39" s="38">
        <v>-280</v>
      </c>
      <c r="F39" s="38">
        <v>-2696</v>
      </c>
    </row>
    <row r="40" spans="3:6" ht="12.75">
      <c r="C40" s="54" t="s">
        <v>100</v>
      </c>
      <c r="E40" s="38">
        <v>520</v>
      </c>
      <c r="F40" s="38">
        <v>0</v>
      </c>
    </row>
    <row r="41" spans="3:6" ht="12.75">
      <c r="C41" s="51" t="s">
        <v>101</v>
      </c>
      <c r="E41" s="38">
        <v>-5695</v>
      </c>
      <c r="F41" s="38">
        <v>14547</v>
      </c>
    </row>
    <row r="43" spans="2:31" s="53" customFormat="1" ht="12.75">
      <c r="B43" s="51" t="s">
        <v>102</v>
      </c>
      <c r="D43" s="20"/>
      <c r="E43" s="40">
        <f>SUM(E35:E42)</f>
        <v>-8475</v>
      </c>
      <c r="F43" s="40">
        <f>SUM(F35:F42)</f>
        <v>14815</v>
      </c>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row>
    <row r="45" spans="1:6" ht="12.75">
      <c r="A45" s="51" t="s">
        <v>103</v>
      </c>
      <c r="E45" s="38">
        <f>+E43+E32+E24</f>
        <v>7101</v>
      </c>
      <c r="F45" s="38">
        <f>+F43+F32+F24</f>
        <v>-1630</v>
      </c>
    </row>
    <row r="47" spans="1:6" ht="12.75">
      <c r="A47" s="51" t="s">
        <v>104</v>
      </c>
      <c r="E47" s="38">
        <v>3374</v>
      </c>
      <c r="F47" s="38">
        <v>2320</v>
      </c>
    </row>
    <row r="49" spans="1:31" s="53" customFormat="1" ht="13.5" thickBot="1">
      <c r="A49" s="51" t="s">
        <v>105</v>
      </c>
      <c r="B49" s="51"/>
      <c r="D49" s="20"/>
      <c r="E49" s="55">
        <f>SUM(E45:E48)</f>
        <v>10475</v>
      </c>
      <c r="F49" s="55">
        <f>SUM(F45:F48)</f>
        <v>690</v>
      </c>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row>
    <row r="50" ht="13.5" thickTop="1"/>
    <row r="51" spans="5:6" ht="12.75">
      <c r="E51" s="56"/>
      <c r="F51" s="56"/>
    </row>
    <row r="52" spans="5:6" ht="12.75">
      <c r="E52" s="56"/>
      <c r="F52" s="56"/>
    </row>
    <row r="55" spans="1:6" ht="49.5" customHeight="1">
      <c r="A55" s="150" t="s">
        <v>106</v>
      </c>
      <c r="B55" s="150"/>
      <c r="C55" s="150"/>
      <c r="D55" s="150"/>
      <c r="E55" s="150"/>
      <c r="F55" s="150"/>
    </row>
  </sheetData>
  <mergeCells count="1">
    <mergeCell ref="A55:F55"/>
  </mergeCells>
  <printOptions/>
  <pageMargins left="0.76" right="0.62" top="0.5" bottom="0.4" header="0.42" footer="0.17"/>
  <pageSetup horizontalDpi="300" verticalDpi="300" orientation="portrait" paperSize="9" scale="85" r:id="rId1"/>
  <headerFooter alignWithMargins="0">
    <oddHeader>&amp;R&amp;"Arial,Bold"&amp;10Page 3</oddHeader>
  </headerFooter>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F19" sqref="F19"/>
    </sheetView>
  </sheetViews>
  <sheetFormatPr defaultColWidth="8.88671875" defaultRowHeight="15"/>
  <cols>
    <col min="1" max="1" width="28.3359375" style="65" customWidth="1"/>
    <col min="2" max="2" width="13.21484375" style="68" bestFit="1" customWidth="1"/>
    <col min="3" max="3" width="1.1171875" style="68" customWidth="1"/>
    <col min="4" max="4" width="10.10546875" style="68" customWidth="1"/>
    <col min="5" max="5" width="1.2265625" style="68" customWidth="1"/>
    <col min="6" max="6" width="10.6640625" style="68" bestFit="1" customWidth="1"/>
    <col min="7" max="7" width="0.9921875" style="68" customWidth="1"/>
    <col min="8" max="8" width="11.4453125" style="68" bestFit="1" customWidth="1"/>
    <col min="9" max="9" width="1.1171875" style="68" customWidth="1"/>
    <col min="10" max="10" width="10.99609375" style="68" customWidth="1"/>
    <col min="11" max="16384" width="7.10546875" style="65" customWidth="1"/>
  </cols>
  <sheetData>
    <row r="1" spans="1:10" s="59" customFormat="1" ht="15">
      <c r="A1" s="22" t="s">
        <v>0</v>
      </c>
      <c r="B1" s="1" t="s">
        <v>1</v>
      </c>
      <c r="C1" s="60"/>
      <c r="D1" s="60"/>
      <c r="E1" s="60"/>
      <c r="F1" s="60"/>
      <c r="G1" s="60"/>
      <c r="H1" s="60"/>
      <c r="I1" s="60"/>
      <c r="J1" s="60"/>
    </row>
    <row r="2" spans="1:10" s="59" customFormat="1" ht="15">
      <c r="A2" s="61" t="s">
        <v>107</v>
      </c>
      <c r="B2" s="60"/>
      <c r="C2" s="60"/>
      <c r="D2" s="60"/>
      <c r="E2" s="60"/>
      <c r="F2" s="60"/>
      <c r="G2" s="60"/>
      <c r="H2" s="60"/>
      <c r="I2" s="60"/>
      <c r="J2" s="60"/>
    </row>
    <row r="3" spans="1:10" s="59" customFormat="1" ht="15">
      <c r="A3" s="22" t="s">
        <v>253</v>
      </c>
      <c r="B3" s="60"/>
      <c r="C3" s="60"/>
      <c r="D3" s="60"/>
      <c r="E3" s="60"/>
      <c r="F3" s="60"/>
      <c r="G3" s="60"/>
      <c r="H3" s="60"/>
      <c r="I3" s="60"/>
      <c r="J3" s="60"/>
    </row>
    <row r="4" spans="1:10" s="62" customFormat="1" ht="15">
      <c r="A4" s="63"/>
      <c r="B4" s="64"/>
      <c r="C4" s="64"/>
      <c r="D4" s="64"/>
      <c r="E4" s="64"/>
      <c r="F4" s="64"/>
      <c r="G4" s="64"/>
      <c r="H4" s="64"/>
      <c r="I4" s="64"/>
      <c r="J4" s="64"/>
    </row>
    <row r="5" spans="1:10" s="59" customFormat="1" ht="15">
      <c r="A5" s="61"/>
      <c r="B5" s="60"/>
      <c r="C5" s="60"/>
      <c r="D5" s="60"/>
      <c r="E5" s="60"/>
      <c r="F5" s="60"/>
      <c r="G5" s="60"/>
      <c r="H5" s="60"/>
      <c r="I5" s="60"/>
      <c r="J5" s="60"/>
    </row>
    <row r="7" spans="2:8" ht="12.75">
      <c r="B7" s="66"/>
      <c r="C7" s="66"/>
      <c r="D7" s="151" t="s">
        <v>108</v>
      </c>
      <c r="E7" s="151"/>
      <c r="F7" s="151"/>
      <c r="G7" s="66"/>
      <c r="H7" s="67" t="s">
        <v>109</v>
      </c>
    </row>
    <row r="8" spans="3:8" ht="12.75">
      <c r="C8" s="66"/>
      <c r="E8" s="66"/>
      <c r="F8" s="69" t="s">
        <v>110</v>
      </c>
      <c r="G8" s="66"/>
      <c r="H8" s="69"/>
    </row>
    <row r="9" spans="2:8" ht="12.75">
      <c r="B9" s="69" t="s">
        <v>111</v>
      </c>
      <c r="C9" s="66"/>
      <c r="D9" s="69" t="s">
        <v>111</v>
      </c>
      <c r="E9" s="66"/>
      <c r="F9" s="69" t="s">
        <v>112</v>
      </c>
      <c r="G9" s="66"/>
      <c r="H9" s="69" t="s">
        <v>113</v>
      </c>
    </row>
    <row r="10" spans="1:10" ht="12.75">
      <c r="A10" s="70"/>
      <c r="B10" s="67" t="s">
        <v>114</v>
      </c>
      <c r="C10" s="66"/>
      <c r="D10" s="67" t="s">
        <v>115</v>
      </c>
      <c r="E10" s="66"/>
      <c r="F10" s="67" t="s">
        <v>116</v>
      </c>
      <c r="G10" s="66"/>
      <c r="H10" s="67" t="s">
        <v>117</v>
      </c>
      <c r="J10" s="67" t="s">
        <v>118</v>
      </c>
    </row>
    <row r="11" spans="2:10" ht="12.75">
      <c r="B11" s="69" t="s">
        <v>14</v>
      </c>
      <c r="C11" s="66"/>
      <c r="D11" s="69" t="s">
        <v>14</v>
      </c>
      <c r="E11" s="66"/>
      <c r="F11" s="69" t="s">
        <v>14</v>
      </c>
      <c r="G11" s="66"/>
      <c r="H11" s="69" t="s">
        <v>14</v>
      </c>
      <c r="J11" s="69" t="s">
        <v>14</v>
      </c>
    </row>
    <row r="12" spans="2:10" ht="12.75">
      <c r="B12" s="69"/>
      <c r="C12" s="66"/>
      <c r="D12" s="69"/>
      <c r="E12" s="66"/>
      <c r="F12" s="69"/>
      <c r="G12" s="66"/>
      <c r="H12" s="69"/>
      <c r="J12" s="69"/>
    </row>
    <row r="13" spans="1:10" ht="12.75">
      <c r="A13" s="71" t="s">
        <v>119</v>
      </c>
      <c r="B13" s="4"/>
      <c r="C13" s="1"/>
      <c r="D13" s="1"/>
      <c r="E13" s="1"/>
      <c r="F13" s="4"/>
      <c r="G13" s="1"/>
      <c r="H13" s="4"/>
      <c r="I13" s="1"/>
      <c r="J13" s="4"/>
    </row>
    <row r="14" spans="1:10" ht="12.75">
      <c r="A14" s="72" t="s">
        <v>120</v>
      </c>
      <c r="B14" s="4">
        <v>142000</v>
      </c>
      <c r="C14" s="1"/>
      <c r="D14" s="1">
        <f>79687499/1000</f>
        <v>79687.499</v>
      </c>
      <c r="E14" s="1"/>
      <c r="F14" s="4">
        <f>4494585/1000</f>
        <v>4494.585</v>
      </c>
      <c r="G14" s="1"/>
      <c r="H14" s="4">
        <f>-186978103/1000</f>
        <v>-186978.103</v>
      </c>
      <c r="I14" s="1"/>
      <c r="J14" s="4">
        <f>SUM(B14:I14)</f>
        <v>39203.981</v>
      </c>
    </row>
    <row r="15" spans="2:10" ht="12.75">
      <c r="B15" s="1"/>
      <c r="C15" s="1"/>
      <c r="D15" s="1"/>
      <c r="E15" s="1"/>
      <c r="F15" s="1"/>
      <c r="G15" s="1"/>
      <c r="H15" s="1"/>
      <c r="I15" s="1"/>
      <c r="J15" s="1"/>
    </row>
    <row r="16" spans="1:10" ht="12.75">
      <c r="A16" s="65" t="s">
        <v>121</v>
      </c>
      <c r="B16" s="1">
        <v>520</v>
      </c>
      <c r="C16" s="1"/>
      <c r="D16" s="1">
        <v>0</v>
      </c>
      <c r="E16" s="1"/>
      <c r="F16" s="1">
        <v>0</v>
      </c>
      <c r="G16" s="1"/>
      <c r="H16" s="1">
        <v>-9494</v>
      </c>
      <c r="I16" s="1"/>
      <c r="J16" s="4">
        <f>SUM(B16:I16)</f>
        <v>-8974</v>
      </c>
    </row>
    <row r="17" spans="2:10" ht="12.75">
      <c r="B17" s="1"/>
      <c r="C17" s="1"/>
      <c r="D17" s="1"/>
      <c r="E17" s="1"/>
      <c r="F17" s="1"/>
      <c r="G17" s="1"/>
      <c r="H17" s="1"/>
      <c r="I17" s="1"/>
      <c r="J17" s="1"/>
    </row>
    <row r="18" spans="1:10" ht="13.5" thickBot="1">
      <c r="A18" s="72" t="s">
        <v>122</v>
      </c>
      <c r="B18" s="73">
        <f>SUM(B14:B17)</f>
        <v>142520</v>
      </c>
      <c r="C18" s="73"/>
      <c r="D18" s="73">
        <f>SUM(D14:D17)</f>
        <v>79687.499</v>
      </c>
      <c r="E18" s="73"/>
      <c r="F18" s="73">
        <f>SUM(F14:F17)</f>
        <v>4494.585</v>
      </c>
      <c r="G18" s="73"/>
      <c r="H18" s="73">
        <f>SUM(H14:H17)</f>
        <v>-196472.103</v>
      </c>
      <c r="I18" s="73"/>
      <c r="J18" s="73">
        <f>SUM(J14:J17)</f>
        <v>30229.981</v>
      </c>
    </row>
    <row r="19" spans="1:9" ht="13.5" thickTop="1">
      <c r="A19" s="72"/>
      <c r="B19" s="25"/>
      <c r="C19" s="1"/>
      <c r="D19" s="25"/>
      <c r="E19" s="1"/>
      <c r="F19" s="25"/>
      <c r="G19" s="1"/>
      <c r="H19" s="25"/>
      <c r="I19" s="1"/>
    </row>
    <row r="20" spans="1:9" ht="12.75">
      <c r="A20" s="72"/>
      <c r="B20" s="25"/>
      <c r="C20" s="1"/>
      <c r="D20" s="25"/>
      <c r="E20" s="1"/>
      <c r="F20" s="25"/>
      <c r="G20" s="1"/>
      <c r="H20" s="25"/>
      <c r="I20" s="1"/>
    </row>
    <row r="21" spans="1:10" ht="12.75">
      <c r="A21" s="72"/>
      <c r="B21" s="25"/>
      <c r="C21" s="1"/>
      <c r="D21" s="25"/>
      <c r="E21" s="1"/>
      <c r="F21" s="25"/>
      <c r="G21" s="1"/>
      <c r="H21" s="25"/>
      <c r="I21" s="1"/>
      <c r="J21" s="25"/>
    </row>
    <row r="22" spans="1:10" ht="12.75">
      <c r="A22" s="72"/>
      <c r="B22" s="25"/>
      <c r="C22" s="1"/>
      <c r="D22" s="25"/>
      <c r="E22" s="1"/>
      <c r="F22" s="25"/>
      <c r="G22" s="1"/>
      <c r="H22" s="25"/>
      <c r="I22" s="1"/>
      <c r="J22" s="25"/>
    </row>
    <row r="23" spans="1:10" ht="12.75">
      <c r="A23" s="71" t="s">
        <v>123</v>
      </c>
      <c r="B23" s="4"/>
      <c r="C23" s="1"/>
      <c r="D23" s="1"/>
      <c r="E23" s="1"/>
      <c r="F23" s="4"/>
      <c r="G23" s="1"/>
      <c r="H23" s="4"/>
      <c r="I23" s="1"/>
      <c r="J23" s="4"/>
    </row>
    <row r="24" spans="1:10" ht="12.75">
      <c r="A24" s="72" t="s">
        <v>124</v>
      </c>
      <c r="B24" s="4">
        <v>142000</v>
      </c>
      <c r="C24" s="1"/>
      <c r="D24" s="1">
        <f>79687499/1000</f>
        <v>79687.499</v>
      </c>
      <c r="E24" s="1"/>
      <c r="F24" s="4">
        <f>4494585/1000</f>
        <v>4494.585</v>
      </c>
      <c r="G24" s="1"/>
      <c r="H24" s="4">
        <v>-143738</v>
      </c>
      <c r="I24" s="1"/>
      <c r="J24" s="4">
        <f>SUM(B24:I24)</f>
        <v>82444.084</v>
      </c>
    </row>
    <row r="25" spans="2:10" ht="12.75">
      <c r="B25" s="1"/>
      <c r="C25" s="1"/>
      <c r="D25" s="1"/>
      <c r="E25" s="1"/>
      <c r="F25" s="1"/>
      <c r="G25" s="1"/>
      <c r="H25" s="1"/>
      <c r="I25" s="1"/>
      <c r="J25" s="1"/>
    </row>
    <row r="26" spans="1:10" ht="12.75">
      <c r="A26" s="65" t="s">
        <v>121</v>
      </c>
      <c r="B26" s="1">
        <v>0</v>
      </c>
      <c r="C26" s="1"/>
      <c r="D26" s="1">
        <v>0</v>
      </c>
      <c r="E26" s="1"/>
      <c r="F26" s="1">
        <v>0</v>
      </c>
      <c r="G26" s="1"/>
      <c r="H26" s="1">
        <v>-5510</v>
      </c>
      <c r="I26" s="1"/>
      <c r="J26" s="4">
        <f>SUM(B26:I26)</f>
        <v>-5510</v>
      </c>
    </row>
    <row r="27" spans="2:10" ht="12.75">
      <c r="B27" s="1"/>
      <c r="C27" s="1"/>
      <c r="D27" s="1"/>
      <c r="E27" s="1"/>
      <c r="F27" s="1"/>
      <c r="G27" s="1"/>
      <c r="H27" s="1"/>
      <c r="I27" s="1"/>
      <c r="J27" s="1"/>
    </row>
    <row r="28" spans="1:10" ht="13.5" thickBot="1">
      <c r="A28" s="72" t="s">
        <v>125</v>
      </c>
      <c r="B28" s="73">
        <f>SUM(B24:B27)</f>
        <v>142000</v>
      </c>
      <c r="C28" s="73"/>
      <c r="D28" s="73">
        <f>SUM(D24:D27)</f>
        <v>79687.499</v>
      </c>
      <c r="E28" s="73"/>
      <c r="F28" s="73">
        <f>SUM(F24:F27)</f>
        <v>4494.585</v>
      </c>
      <c r="G28" s="73"/>
      <c r="H28" s="73">
        <f>SUM(H24:H27)</f>
        <v>-149248</v>
      </c>
      <c r="I28" s="73"/>
      <c r="J28" s="73">
        <f>SUM(J24:J27)</f>
        <v>76934.084</v>
      </c>
    </row>
    <row r="29" spans="2:10" ht="13.5" thickTop="1">
      <c r="B29" s="1"/>
      <c r="C29" s="1"/>
      <c r="D29" s="1"/>
      <c r="E29" s="1"/>
      <c r="F29" s="1"/>
      <c r="G29" s="1"/>
      <c r="H29" s="1"/>
      <c r="I29" s="1"/>
      <c r="J29" s="1"/>
    </row>
    <row r="30" spans="2:10" ht="12.75">
      <c r="B30" s="1"/>
      <c r="C30" s="1"/>
      <c r="D30" s="1"/>
      <c r="E30" s="1"/>
      <c r="F30" s="1"/>
      <c r="G30" s="1"/>
      <c r="H30" s="1"/>
      <c r="I30" s="1"/>
      <c r="J30" s="1"/>
    </row>
    <row r="31" spans="2:10" ht="12.75">
      <c r="B31" s="4"/>
      <c r="C31" s="1"/>
      <c r="D31" s="1"/>
      <c r="E31" s="1"/>
      <c r="F31" s="4"/>
      <c r="G31" s="1"/>
      <c r="H31" s="4"/>
      <c r="I31" s="1"/>
      <c r="J31" s="4"/>
    </row>
    <row r="32" spans="2:10" ht="12.75">
      <c r="B32" s="4"/>
      <c r="C32" s="1"/>
      <c r="D32" s="1"/>
      <c r="E32" s="1"/>
      <c r="F32" s="4"/>
      <c r="G32" s="1"/>
      <c r="H32" s="4"/>
      <c r="I32" s="1"/>
      <c r="J32" s="4"/>
    </row>
    <row r="33" spans="2:10" ht="12.75">
      <c r="B33" s="4"/>
      <c r="C33" s="1"/>
      <c r="D33" s="1"/>
      <c r="E33" s="1"/>
      <c r="F33" s="4"/>
      <c r="G33" s="1"/>
      <c r="H33" s="4"/>
      <c r="I33" s="1"/>
      <c r="J33" s="4"/>
    </row>
    <row r="34" spans="1:10" ht="12.75">
      <c r="A34" s="72"/>
      <c r="B34" s="25"/>
      <c r="C34" s="1"/>
      <c r="D34" s="25"/>
      <c r="E34" s="1"/>
      <c r="F34" s="25"/>
      <c r="G34" s="1"/>
      <c r="H34" s="25"/>
      <c r="I34" s="1"/>
      <c r="J34" s="25"/>
    </row>
    <row r="35" spans="1:10" ht="12.75">
      <c r="A35" s="72"/>
      <c r="B35" s="25"/>
      <c r="C35" s="1"/>
      <c r="D35" s="25"/>
      <c r="E35" s="1"/>
      <c r="F35" s="25"/>
      <c r="G35" s="1"/>
      <c r="H35" s="25"/>
      <c r="I35" s="1"/>
      <c r="J35" s="25"/>
    </row>
    <row r="36" spans="2:10" ht="12.75">
      <c r="B36" s="1"/>
      <c r="C36" s="1"/>
      <c r="D36" s="1"/>
      <c r="E36" s="1"/>
      <c r="F36" s="1"/>
      <c r="G36" s="1"/>
      <c r="H36" s="1"/>
      <c r="I36" s="1"/>
      <c r="J36" s="1"/>
    </row>
    <row r="37" spans="1:10" ht="12.75">
      <c r="A37" s="74"/>
      <c r="B37" s="75"/>
      <c r="C37" s="75"/>
      <c r="D37" s="75"/>
      <c r="E37" s="75"/>
      <c r="F37" s="75"/>
      <c r="G37" s="75"/>
      <c r="H37" s="75"/>
      <c r="I37" s="75"/>
      <c r="J37" s="75"/>
    </row>
    <row r="38" spans="1:10" ht="25.5" customHeight="1">
      <c r="A38" s="152" t="s">
        <v>126</v>
      </c>
      <c r="B38" s="153"/>
      <c r="C38" s="153"/>
      <c r="D38" s="153"/>
      <c r="E38" s="153"/>
      <c r="F38" s="153"/>
      <c r="G38" s="154"/>
      <c r="H38" s="154"/>
      <c r="I38" s="154"/>
      <c r="J38" s="154"/>
    </row>
    <row r="39" spans="1:10" ht="12.75">
      <c r="A39" s="74"/>
      <c r="B39" s="75"/>
      <c r="C39" s="75"/>
      <c r="D39" s="75"/>
      <c r="E39" s="75"/>
      <c r="F39" s="75"/>
      <c r="G39" s="75"/>
      <c r="H39" s="75"/>
      <c r="I39" s="75"/>
      <c r="J39" s="75"/>
    </row>
    <row r="40" spans="1:10" ht="12.75">
      <c r="A40" s="74"/>
      <c r="B40" s="75"/>
      <c r="C40" s="75"/>
      <c r="D40" s="75"/>
      <c r="E40" s="75"/>
      <c r="F40" s="75"/>
      <c r="G40" s="75"/>
      <c r="H40" s="75"/>
      <c r="I40" s="75"/>
      <c r="J40" s="75"/>
    </row>
  </sheetData>
  <mergeCells count="2">
    <mergeCell ref="D7:F7"/>
    <mergeCell ref="A38:J38"/>
  </mergeCells>
  <printOptions horizontalCentered="1"/>
  <pageMargins left="0.5" right="0.5" top="0.5" bottom="0.5" header="0.5" footer="0.5"/>
  <pageSetup horizontalDpi="600" verticalDpi="600" orientation="portrait" paperSize="9" scale="80" r:id="rId1"/>
  <headerFooter alignWithMargins="0">
    <oddHeader>&amp;R&amp;10Page 4</oddHeader>
  </headerFooter>
</worksheet>
</file>

<file path=xl/worksheets/sheet5.xml><?xml version="1.0" encoding="utf-8"?>
<worksheet xmlns="http://schemas.openxmlformats.org/spreadsheetml/2006/main" xmlns:r="http://schemas.openxmlformats.org/officeDocument/2006/relationships">
  <dimension ref="A1:H192"/>
  <sheetViews>
    <sheetView tabSelected="1" workbookViewId="0" topLeftCell="A182">
      <selection activeCell="G210" sqref="G210"/>
    </sheetView>
  </sheetViews>
  <sheetFormatPr defaultColWidth="8.88671875" defaultRowHeight="15"/>
  <cols>
    <col min="1" max="1" width="2.99609375" style="80" customWidth="1"/>
    <col min="2" max="2" width="2.4453125" style="77" customWidth="1"/>
    <col min="3" max="3" width="16.88671875" style="77" customWidth="1"/>
    <col min="4" max="5" width="8.77734375" style="77" customWidth="1"/>
    <col min="6" max="6" width="11.6640625" style="77" customWidth="1"/>
    <col min="7" max="7" width="11.6640625" style="77" bestFit="1" customWidth="1"/>
    <col min="8" max="8" width="11.3359375" style="77" customWidth="1"/>
    <col min="9" max="16384" width="8.88671875" style="77" customWidth="1"/>
  </cols>
  <sheetData>
    <row r="1" spans="1:5" ht="15">
      <c r="A1" s="76" t="s">
        <v>127</v>
      </c>
      <c r="E1" s="78" t="s">
        <v>1</v>
      </c>
    </row>
    <row r="2" spans="1:5" ht="12.75">
      <c r="A2" s="33" t="s">
        <v>128</v>
      </c>
      <c r="B2" s="79"/>
      <c r="C2" s="79"/>
      <c r="D2" s="79"/>
      <c r="E2" s="79"/>
    </row>
    <row r="3" ht="12.75">
      <c r="A3" s="33" t="s">
        <v>129</v>
      </c>
    </row>
    <row r="4" ht="15" customHeight="1">
      <c r="A4" s="33"/>
    </row>
    <row r="5" spans="1:2" ht="10.5">
      <c r="A5" s="80" t="s">
        <v>130</v>
      </c>
      <c r="B5" s="80" t="s">
        <v>131</v>
      </c>
    </row>
    <row r="6" ht="12" customHeight="1"/>
    <row r="7" spans="1:5" ht="10.5">
      <c r="A7" s="80" t="s">
        <v>132</v>
      </c>
      <c r="B7" s="80" t="s">
        <v>133</v>
      </c>
      <c r="C7" s="80"/>
      <c r="D7" s="80"/>
      <c r="E7" s="80"/>
    </row>
    <row r="8" ht="6.75" customHeight="1"/>
    <row r="9" spans="2:8" ht="33" customHeight="1">
      <c r="B9" s="156" t="s">
        <v>254</v>
      </c>
      <c r="C9" s="156"/>
      <c r="D9" s="156"/>
      <c r="E9" s="156"/>
      <c r="F9" s="156"/>
      <c r="G9" s="156"/>
      <c r="H9" s="156"/>
    </row>
    <row r="11" spans="2:8" ht="22.5" customHeight="1">
      <c r="B11" s="156" t="s">
        <v>134</v>
      </c>
      <c r="C11" s="156"/>
      <c r="D11" s="156"/>
      <c r="E11" s="156"/>
      <c r="F11" s="156"/>
      <c r="G11" s="156"/>
      <c r="H11" s="156"/>
    </row>
    <row r="13" ht="7.5" customHeight="1"/>
    <row r="14" spans="1:2" ht="10.5">
      <c r="A14" s="80" t="s">
        <v>135</v>
      </c>
      <c r="B14" s="81" t="s">
        <v>136</v>
      </c>
    </row>
    <row r="15" ht="8.25" customHeight="1"/>
    <row r="16" ht="10.5">
      <c r="B16" s="77" t="s">
        <v>137</v>
      </c>
    </row>
    <row r="18" ht="7.5" customHeight="1"/>
    <row r="19" spans="1:8" ht="10.5">
      <c r="A19" s="82" t="s">
        <v>138</v>
      </c>
      <c r="B19" s="81" t="s">
        <v>139</v>
      </c>
      <c r="F19" s="57"/>
      <c r="G19" s="57"/>
      <c r="H19" s="57"/>
    </row>
    <row r="20" spans="1:8" ht="10.5">
      <c r="A20" s="77"/>
      <c r="C20" s="57"/>
      <c r="D20" s="57"/>
      <c r="E20" s="57"/>
      <c r="F20" s="57"/>
      <c r="G20" s="57"/>
      <c r="H20" s="57"/>
    </row>
    <row r="21" spans="1:8" ht="12" customHeight="1">
      <c r="A21" s="77"/>
      <c r="B21" s="156" t="s">
        <v>140</v>
      </c>
      <c r="C21" s="158"/>
      <c r="D21" s="158"/>
      <c r="E21" s="158"/>
      <c r="F21" s="158"/>
      <c r="G21" s="158"/>
      <c r="H21" s="158"/>
    </row>
    <row r="22" spans="1:8" ht="10.5" customHeight="1">
      <c r="A22" s="77"/>
      <c r="B22" s="57"/>
      <c r="C22" s="83"/>
      <c r="D22" s="83"/>
      <c r="E22" s="83"/>
      <c r="F22" s="83"/>
      <c r="G22" s="83"/>
      <c r="H22" s="83"/>
    </row>
    <row r="23" spans="1:8" ht="7.5" customHeight="1">
      <c r="A23" s="77"/>
      <c r="C23" s="57"/>
      <c r="D23" s="57"/>
      <c r="E23" s="57"/>
      <c r="F23" s="57"/>
      <c r="G23" s="57"/>
      <c r="H23" s="57"/>
    </row>
    <row r="24" spans="1:8" ht="10.5">
      <c r="A24" s="82" t="s">
        <v>141</v>
      </c>
      <c r="B24" s="81" t="s">
        <v>142</v>
      </c>
      <c r="F24" s="57"/>
      <c r="G24" s="57"/>
      <c r="H24" s="57"/>
    </row>
    <row r="25" spans="1:8" ht="9.75" customHeight="1">
      <c r="A25" s="77"/>
      <c r="C25" s="57"/>
      <c r="D25" s="57"/>
      <c r="E25" s="57"/>
      <c r="F25" s="57"/>
      <c r="G25" s="57"/>
      <c r="H25" s="57"/>
    </row>
    <row r="26" spans="1:8" ht="24.75" customHeight="1">
      <c r="A26" s="77"/>
      <c r="B26" s="156" t="s">
        <v>143</v>
      </c>
      <c r="C26" s="158"/>
      <c r="D26" s="158"/>
      <c r="E26" s="158"/>
      <c r="F26" s="158"/>
      <c r="G26" s="158"/>
      <c r="H26" s="158"/>
    </row>
    <row r="27" spans="1:8" ht="10.5">
      <c r="A27" s="77"/>
      <c r="C27" s="57"/>
      <c r="D27" s="57"/>
      <c r="E27" s="57"/>
      <c r="F27" s="57"/>
      <c r="G27" s="57"/>
      <c r="H27" s="57"/>
    </row>
    <row r="28" spans="1:8" ht="7.5" customHeight="1">
      <c r="A28" s="77"/>
      <c r="C28" s="57"/>
      <c r="D28" s="57"/>
      <c r="E28" s="57"/>
      <c r="F28" s="57"/>
      <c r="G28" s="57"/>
      <c r="H28" s="57"/>
    </row>
    <row r="29" spans="1:8" ht="10.5">
      <c r="A29" s="82" t="s">
        <v>144</v>
      </c>
      <c r="B29" s="81" t="s">
        <v>145</v>
      </c>
      <c r="F29" s="84"/>
      <c r="G29" s="84"/>
      <c r="H29" s="84"/>
    </row>
    <row r="30" spans="1:8" ht="7.5" customHeight="1">
      <c r="A30" s="82"/>
      <c r="C30" s="85"/>
      <c r="D30" s="85"/>
      <c r="E30" s="85"/>
      <c r="F30" s="57"/>
      <c r="G30" s="57"/>
      <c r="H30" s="57"/>
    </row>
    <row r="31" spans="1:8" ht="24.75" customHeight="1">
      <c r="A31" s="82"/>
      <c r="B31" s="156" t="s">
        <v>146</v>
      </c>
      <c r="C31" s="158"/>
      <c r="D31" s="158"/>
      <c r="E31" s="158"/>
      <c r="F31" s="158"/>
      <c r="G31" s="158"/>
      <c r="H31" s="158"/>
    </row>
    <row r="32" spans="1:8" ht="10.5">
      <c r="A32" s="82"/>
      <c r="C32" s="57"/>
      <c r="D32" s="57"/>
      <c r="E32" s="57"/>
      <c r="F32" s="57"/>
      <c r="G32" s="57"/>
      <c r="H32" s="57"/>
    </row>
    <row r="33" spans="1:8" ht="7.5" customHeight="1">
      <c r="A33" s="82"/>
      <c r="C33" s="57"/>
      <c r="D33" s="57"/>
      <c r="E33" s="57"/>
      <c r="F33" s="57"/>
      <c r="G33" s="57"/>
      <c r="H33" s="57"/>
    </row>
    <row r="34" spans="1:8" ht="10.5">
      <c r="A34" s="82" t="s">
        <v>147</v>
      </c>
      <c r="B34" s="81" t="s">
        <v>148</v>
      </c>
      <c r="C34" s="57"/>
      <c r="D34" s="57"/>
      <c r="E34" s="57"/>
      <c r="F34" s="57"/>
      <c r="G34" s="57"/>
      <c r="H34" s="57"/>
    </row>
    <row r="35" spans="1:8" ht="7.5" customHeight="1">
      <c r="A35" s="82"/>
      <c r="C35" s="57"/>
      <c r="D35" s="57"/>
      <c r="E35" s="57"/>
      <c r="F35" s="57"/>
      <c r="G35" s="57"/>
      <c r="H35" s="57"/>
    </row>
    <row r="36" spans="1:8" s="88" customFormat="1" ht="25.5" customHeight="1">
      <c r="A36" s="86"/>
      <c r="B36" s="159" t="s">
        <v>149</v>
      </c>
      <c r="C36" s="174"/>
      <c r="D36" s="174"/>
      <c r="E36" s="174"/>
      <c r="F36" s="174"/>
      <c r="G36" s="174"/>
      <c r="H36" s="174"/>
    </row>
    <row r="37" spans="2:8" ht="12" customHeight="1">
      <c r="B37" s="57"/>
      <c r="C37" s="83"/>
      <c r="D37" s="83"/>
      <c r="E37" s="83"/>
      <c r="F37" s="83"/>
      <c r="G37" s="83"/>
      <c r="H37" s="83"/>
    </row>
    <row r="38" spans="1:8" ht="7.5" customHeight="1">
      <c r="A38" s="82"/>
      <c r="C38" s="57"/>
      <c r="D38" s="57"/>
      <c r="E38" s="57"/>
      <c r="F38" s="57"/>
      <c r="G38" s="57"/>
      <c r="H38" s="57"/>
    </row>
    <row r="39" spans="1:8" ht="10.5">
      <c r="A39" s="82" t="s">
        <v>150</v>
      </c>
      <c r="B39" s="81" t="s">
        <v>151</v>
      </c>
      <c r="C39" s="57"/>
      <c r="D39" s="57"/>
      <c r="E39" s="57"/>
      <c r="F39" s="57"/>
      <c r="G39" s="57"/>
      <c r="H39" s="57"/>
    </row>
    <row r="40" spans="1:8" ht="10.5">
      <c r="A40" s="82"/>
      <c r="B40" s="85"/>
      <c r="C40" s="57"/>
      <c r="D40" s="57"/>
      <c r="E40" s="57"/>
      <c r="F40" s="57"/>
      <c r="G40" s="57"/>
      <c r="H40" s="57"/>
    </row>
    <row r="41" ht="10.5">
      <c r="B41" s="77" t="s">
        <v>152</v>
      </c>
    </row>
    <row r="42" spans="1:8" ht="10.5">
      <c r="A42" s="82"/>
      <c r="C42" s="57"/>
      <c r="D42" s="57"/>
      <c r="E42" s="57"/>
      <c r="F42" s="57"/>
      <c r="G42" s="57"/>
      <c r="H42" s="57"/>
    </row>
    <row r="43" spans="1:8" ht="7.5" customHeight="1">
      <c r="A43" s="82"/>
      <c r="C43" s="57"/>
      <c r="D43" s="57"/>
      <c r="E43" s="57"/>
      <c r="F43" s="57"/>
      <c r="G43" s="57"/>
      <c r="H43" s="57"/>
    </row>
    <row r="44" spans="1:5" ht="10.5">
      <c r="A44" s="80" t="s">
        <v>153</v>
      </c>
      <c r="B44" s="80" t="s">
        <v>154</v>
      </c>
      <c r="C44" s="80"/>
      <c r="D44" s="80"/>
      <c r="E44" s="80"/>
    </row>
    <row r="45" ht="3.75" customHeight="1"/>
    <row r="46" ht="10.5">
      <c r="B46" s="77" t="s">
        <v>155</v>
      </c>
    </row>
    <row r="47" spans="3:8" ht="33.75" customHeight="1">
      <c r="C47" s="89"/>
      <c r="D47" s="89" t="s">
        <v>156</v>
      </c>
      <c r="E47" s="89" t="s">
        <v>157</v>
      </c>
      <c r="F47" s="89" t="s">
        <v>158</v>
      </c>
      <c r="G47" s="89" t="s">
        <v>159</v>
      </c>
      <c r="H47" s="89" t="s">
        <v>118</v>
      </c>
    </row>
    <row r="48" spans="1:8" s="88" customFormat="1" ht="10.5">
      <c r="A48" s="86"/>
      <c r="B48" s="90" t="s">
        <v>160</v>
      </c>
      <c r="D48" s="91" t="s">
        <v>161</v>
      </c>
      <c r="E48" s="91" t="s">
        <v>161</v>
      </c>
      <c r="F48" s="91" t="s">
        <v>161</v>
      </c>
      <c r="G48" s="91" t="s">
        <v>161</v>
      </c>
      <c r="H48" s="91" t="s">
        <v>161</v>
      </c>
    </row>
    <row r="49" spans="6:8" ht="3.75" customHeight="1">
      <c r="F49" s="89"/>
      <c r="G49" s="89"/>
      <c r="H49" s="89"/>
    </row>
    <row r="50" spans="2:8" ht="10.5">
      <c r="B50" s="92" t="s">
        <v>162</v>
      </c>
      <c r="F50" s="89"/>
      <c r="G50" s="89"/>
      <c r="H50" s="89"/>
    </row>
    <row r="51" spans="2:8" ht="10.5">
      <c r="B51" s="77" t="s">
        <v>163</v>
      </c>
      <c r="D51" s="27">
        <v>86769</v>
      </c>
      <c r="E51" s="27">
        <v>19538</v>
      </c>
      <c r="F51" s="93" t="s">
        <v>164</v>
      </c>
      <c r="G51" s="91" t="str">
        <f>+F51</f>
        <v>-</v>
      </c>
      <c r="H51" s="94">
        <f>SUM(D51:G51)</f>
        <v>106307</v>
      </c>
    </row>
    <row r="52" spans="2:8" ht="10.5">
      <c r="B52" s="77" t="s">
        <v>165</v>
      </c>
      <c r="D52" s="27"/>
      <c r="E52" s="27">
        <v>19711</v>
      </c>
      <c r="F52" s="95"/>
      <c r="G52" s="95"/>
      <c r="H52" s="94">
        <f>SUM(D52:G52)</f>
        <v>19711</v>
      </c>
    </row>
    <row r="53" spans="2:8" ht="10.5">
      <c r="B53" s="77" t="s">
        <v>166</v>
      </c>
      <c r="D53" s="27"/>
      <c r="E53" s="27">
        <v>-19711</v>
      </c>
      <c r="F53" s="95"/>
      <c r="G53" s="95"/>
      <c r="H53" s="94">
        <f>SUM(D53:G53)</f>
        <v>-19711</v>
      </c>
    </row>
    <row r="54" spans="4:8" ht="11.25" thickBot="1">
      <c r="D54" s="96">
        <f>SUM(D51:D53)</f>
        <v>86769</v>
      </c>
      <c r="E54" s="96">
        <f>SUM(E51:E53)</f>
        <v>19538</v>
      </c>
      <c r="F54" s="97" t="s">
        <v>164</v>
      </c>
      <c r="G54" s="97" t="s">
        <v>164</v>
      </c>
      <c r="H54" s="96">
        <f>SUM(H51:H53)</f>
        <v>106307</v>
      </c>
    </row>
    <row r="55" spans="4:8" ht="6" customHeight="1" thickTop="1">
      <c r="D55" s="98"/>
      <c r="E55" s="98"/>
      <c r="F55" s="94"/>
      <c r="G55" s="94"/>
      <c r="H55" s="94"/>
    </row>
    <row r="56" spans="2:8" ht="11.25" customHeight="1">
      <c r="B56" s="92" t="s">
        <v>167</v>
      </c>
      <c r="C56" s="99"/>
      <c r="D56" s="98"/>
      <c r="E56" s="98"/>
      <c r="F56" s="94"/>
      <c r="G56" s="94"/>
      <c r="H56" s="94"/>
    </row>
    <row r="57" spans="2:8" ht="11.25" customHeight="1">
      <c r="B57" s="77" t="s">
        <v>168</v>
      </c>
      <c r="C57" s="99"/>
      <c r="D57" s="27">
        <v>-6232</v>
      </c>
      <c r="E57" s="27">
        <v>3000</v>
      </c>
      <c r="F57" s="100">
        <v>208</v>
      </c>
      <c r="G57" s="101">
        <v>-493</v>
      </c>
      <c r="H57" s="94">
        <f>SUM(D57:G57)</f>
        <v>-3517</v>
      </c>
    </row>
    <row r="58" spans="2:8" ht="11.25" customHeight="1">
      <c r="B58" s="77" t="s">
        <v>22</v>
      </c>
      <c r="C58" s="99"/>
      <c r="D58" s="98"/>
      <c r="E58" s="98"/>
      <c r="F58" s="94"/>
      <c r="G58" s="94"/>
      <c r="H58" s="102">
        <v>-5505</v>
      </c>
    </row>
    <row r="59" spans="2:8" ht="11.25" customHeight="1">
      <c r="B59" s="77" t="s">
        <v>169</v>
      </c>
      <c r="C59" s="99"/>
      <c r="D59" s="98"/>
      <c r="E59" s="98"/>
      <c r="F59" s="94"/>
      <c r="G59" s="94"/>
      <c r="H59" s="94">
        <f>SUM(H57:H58)</f>
        <v>-9022</v>
      </c>
    </row>
    <row r="60" spans="2:8" ht="10.5">
      <c r="B60" s="99" t="s">
        <v>24</v>
      </c>
      <c r="C60" s="57"/>
      <c r="D60" s="103"/>
      <c r="E60" s="103"/>
      <c r="F60" s="104"/>
      <c r="G60" s="94"/>
      <c r="H60" s="104">
        <v>-472</v>
      </c>
    </row>
    <row r="61" spans="2:8" ht="11.25" thickBot="1">
      <c r="B61" s="99" t="s">
        <v>170</v>
      </c>
      <c r="C61" s="57"/>
      <c r="D61" s="103"/>
      <c r="E61" s="103"/>
      <c r="F61" s="104"/>
      <c r="G61" s="94"/>
      <c r="H61" s="105">
        <f>SUM(H59:H60)</f>
        <v>-9494</v>
      </c>
    </row>
    <row r="62" spans="2:7" ht="11.25" thickTop="1">
      <c r="B62" s="99"/>
      <c r="C62" s="57"/>
      <c r="D62" s="103"/>
      <c r="E62" s="103"/>
      <c r="F62" s="104"/>
      <c r="G62" s="94"/>
    </row>
    <row r="63" spans="2:8" ht="21" customHeight="1">
      <c r="B63" s="160" t="s">
        <v>171</v>
      </c>
      <c r="C63" s="161"/>
      <c r="D63" s="161"/>
      <c r="E63" s="161"/>
      <c r="F63" s="161"/>
      <c r="G63" s="161"/>
      <c r="H63" s="161"/>
    </row>
    <row r="64" spans="2:8" ht="20.25" customHeight="1">
      <c r="B64" s="77" t="s">
        <v>172</v>
      </c>
      <c r="C64" s="57"/>
      <c r="D64" s="103"/>
      <c r="E64" s="103"/>
      <c r="F64" s="104"/>
      <c r="G64" s="94"/>
      <c r="H64" s="104"/>
    </row>
    <row r="66" spans="1:2" ht="10.5">
      <c r="A66" s="82" t="s">
        <v>173</v>
      </c>
      <c r="B66" s="80" t="s">
        <v>174</v>
      </c>
    </row>
    <row r="67" spans="1:2" ht="10.5">
      <c r="A67" s="82"/>
      <c r="B67" s="106"/>
    </row>
    <row r="68" spans="1:8" ht="24.75" customHeight="1">
      <c r="A68" s="77"/>
      <c r="B68" s="156" t="s">
        <v>175</v>
      </c>
      <c r="C68" s="156"/>
      <c r="D68" s="156"/>
      <c r="E68" s="156"/>
      <c r="F68" s="156"/>
      <c r="G68" s="156"/>
      <c r="H68" s="156"/>
    </row>
    <row r="69" spans="1:8" ht="10.5">
      <c r="A69" s="82"/>
      <c r="C69" s="57"/>
      <c r="D69" s="57"/>
      <c r="E69" s="57"/>
      <c r="F69" s="57"/>
      <c r="G69" s="57"/>
      <c r="H69" s="57"/>
    </row>
    <row r="70" spans="1:8" ht="10.5">
      <c r="A70" s="82"/>
      <c r="C70" s="57"/>
      <c r="D70" s="57"/>
      <c r="E70" s="57"/>
      <c r="F70" s="57"/>
      <c r="G70" s="57"/>
      <c r="H70" s="57"/>
    </row>
    <row r="71" spans="1:5" ht="10.5">
      <c r="A71" s="80" t="s">
        <v>176</v>
      </c>
      <c r="B71" s="80" t="s">
        <v>177</v>
      </c>
      <c r="C71" s="80"/>
      <c r="D71" s="80"/>
      <c r="E71" s="80"/>
    </row>
    <row r="72" spans="2:8" ht="10.5">
      <c r="B72" s="80"/>
      <c r="C72" s="80"/>
      <c r="D72" s="80"/>
      <c r="E72" s="80"/>
      <c r="H72" s="107"/>
    </row>
    <row r="73" spans="2:8" ht="10.5">
      <c r="B73" s="77" t="s">
        <v>178</v>
      </c>
      <c r="C73" s="80"/>
      <c r="D73" s="80"/>
      <c r="E73" s="80"/>
      <c r="H73" s="107"/>
    </row>
    <row r="74" spans="3:8" ht="10.5">
      <c r="C74" s="80"/>
      <c r="D74" s="80"/>
      <c r="E74" s="80"/>
      <c r="H74" s="107"/>
    </row>
    <row r="75" spans="3:8" ht="10.5">
      <c r="C75" s="80"/>
      <c r="D75" s="80"/>
      <c r="E75" s="80"/>
      <c r="H75" s="107"/>
    </row>
    <row r="76" spans="1:8" ht="10.5" customHeight="1">
      <c r="A76" s="82" t="s">
        <v>179</v>
      </c>
      <c r="B76" s="173" t="s">
        <v>180</v>
      </c>
      <c r="C76" s="173"/>
      <c r="D76" s="173"/>
      <c r="E76" s="173"/>
      <c r="F76" s="173"/>
      <c r="G76" s="173"/>
      <c r="H76" s="173"/>
    </row>
    <row r="77" ht="10.5">
      <c r="A77" s="77"/>
    </row>
    <row r="78" spans="1:2" ht="10.5">
      <c r="A78" s="77"/>
      <c r="B78" s="77" t="s">
        <v>181</v>
      </c>
    </row>
    <row r="79" spans="1:8" ht="10.5">
      <c r="A79" s="82"/>
      <c r="C79" s="57"/>
      <c r="D79" s="57"/>
      <c r="E79" s="57"/>
      <c r="F79" s="57"/>
      <c r="G79" s="57"/>
      <c r="H79" s="57"/>
    </row>
    <row r="80" spans="1:5" ht="10.5">
      <c r="A80" s="80" t="s">
        <v>182</v>
      </c>
      <c r="B80" s="80" t="s">
        <v>183</v>
      </c>
      <c r="C80" s="106"/>
      <c r="D80" s="106"/>
      <c r="E80" s="106"/>
    </row>
    <row r="81" spans="2:5" ht="7.5" customHeight="1">
      <c r="B81" s="80"/>
      <c r="C81" s="80"/>
      <c r="D81" s="80"/>
      <c r="E81" s="80"/>
    </row>
    <row r="82" spans="1:5" s="88" customFormat="1" ht="10.5">
      <c r="A82" s="86"/>
      <c r="B82" s="88" t="s">
        <v>184</v>
      </c>
      <c r="C82" s="86"/>
      <c r="D82" s="86"/>
      <c r="E82" s="86"/>
    </row>
    <row r="83" spans="1:6" s="88" customFormat="1" ht="10.5">
      <c r="A83" s="86"/>
      <c r="C83" s="86"/>
      <c r="D83" s="86"/>
      <c r="E83" s="86"/>
      <c r="F83" s="108" t="s">
        <v>14</v>
      </c>
    </row>
    <row r="84" spans="1:6" s="88" customFormat="1" ht="10.5">
      <c r="A84" s="86"/>
      <c r="B84" s="109"/>
      <c r="F84" s="110"/>
    </row>
    <row r="85" spans="1:6" s="88" customFormat="1" ht="11.25" thickBot="1">
      <c r="A85" s="86"/>
      <c r="B85" s="109" t="s">
        <v>185</v>
      </c>
      <c r="C85" s="88" t="s">
        <v>186</v>
      </c>
      <c r="F85" s="111">
        <v>6115</v>
      </c>
    </row>
    <row r="86" ht="11.25" thickTop="1">
      <c r="F86" s="112"/>
    </row>
    <row r="87" spans="1:8" ht="10.5">
      <c r="A87" s="82"/>
      <c r="B87" s="77" t="s">
        <v>187</v>
      </c>
      <c r="C87" s="57"/>
      <c r="D87" s="57"/>
      <c r="E87" s="57"/>
      <c r="F87" s="57"/>
      <c r="G87" s="57"/>
      <c r="H87" s="57"/>
    </row>
    <row r="88" spans="1:8" ht="10.5">
      <c r="A88" s="82"/>
      <c r="C88" s="57"/>
      <c r="D88" s="57"/>
      <c r="E88" s="57"/>
      <c r="F88" s="57"/>
      <c r="G88" s="57"/>
      <c r="H88" s="57"/>
    </row>
    <row r="89" spans="1:8" ht="10.5">
      <c r="A89" s="82"/>
      <c r="C89" s="57"/>
      <c r="D89" s="57"/>
      <c r="E89" s="57"/>
      <c r="F89" s="57"/>
      <c r="G89" s="57"/>
      <c r="H89" s="57"/>
    </row>
    <row r="90" spans="1:2" s="114" customFormat="1" ht="11.25">
      <c r="A90" s="113" t="s">
        <v>188</v>
      </c>
      <c r="B90" s="113" t="s">
        <v>189</v>
      </c>
    </row>
    <row r="91" spans="1:2" s="114" customFormat="1" ht="11.25">
      <c r="A91" s="113"/>
      <c r="B91" s="113" t="s">
        <v>190</v>
      </c>
    </row>
    <row r="92" ht="10.5">
      <c r="B92" s="80"/>
    </row>
    <row r="93" spans="1:5" ht="10.5">
      <c r="A93" s="80" t="s">
        <v>191</v>
      </c>
      <c r="B93" s="80" t="s">
        <v>192</v>
      </c>
      <c r="C93" s="115"/>
      <c r="D93" s="115"/>
      <c r="E93" s="115"/>
    </row>
    <row r="95" spans="1:8" s="88" customFormat="1" ht="50.25" customHeight="1">
      <c r="A95" s="86"/>
      <c r="B95" s="159" t="s">
        <v>255</v>
      </c>
      <c r="C95" s="159"/>
      <c r="D95" s="159"/>
      <c r="E95" s="159"/>
      <c r="F95" s="159"/>
      <c r="G95" s="159"/>
      <c r="H95" s="159"/>
    </row>
    <row r="96" spans="1:8" s="88" customFormat="1" ht="27.75" customHeight="1">
      <c r="A96" s="86"/>
      <c r="B96" s="159" t="s">
        <v>193</v>
      </c>
      <c r="C96" s="159"/>
      <c r="D96" s="159"/>
      <c r="E96" s="159"/>
      <c r="F96" s="159"/>
      <c r="G96" s="159"/>
      <c r="H96" s="159"/>
    </row>
    <row r="97" spans="1:8" s="88" customFormat="1" ht="12.75" customHeight="1">
      <c r="A97" s="86"/>
      <c r="B97" s="87"/>
      <c r="C97" s="87"/>
      <c r="D97" s="87"/>
      <c r="E97" s="87"/>
      <c r="F97" s="87"/>
      <c r="G97" s="87"/>
      <c r="H97" s="87"/>
    </row>
    <row r="98" spans="1:2" s="88" customFormat="1" ht="10.5">
      <c r="A98" s="86" t="s">
        <v>194</v>
      </c>
      <c r="B98" s="86" t="s">
        <v>195</v>
      </c>
    </row>
    <row r="99" spans="1:2" s="88" customFormat="1" ht="10.5" customHeight="1">
      <c r="A99" s="86"/>
      <c r="B99" s="86"/>
    </row>
    <row r="100" spans="1:8" s="88" customFormat="1" ht="42.75" customHeight="1">
      <c r="A100" s="86"/>
      <c r="B100" s="159" t="s">
        <v>256</v>
      </c>
      <c r="C100" s="159"/>
      <c r="D100" s="159"/>
      <c r="E100" s="159"/>
      <c r="F100" s="159"/>
      <c r="G100" s="159"/>
      <c r="H100" s="159"/>
    </row>
    <row r="101" spans="1:8" s="88" customFormat="1" ht="23.25" customHeight="1">
      <c r="A101" s="86"/>
      <c r="B101" s="159" t="s">
        <v>196</v>
      </c>
      <c r="C101" s="159"/>
      <c r="D101" s="159"/>
      <c r="E101" s="159"/>
      <c r="F101" s="159"/>
      <c r="G101" s="159"/>
      <c r="H101" s="159"/>
    </row>
    <row r="102" spans="1:8" s="88" customFormat="1" ht="6.75" customHeight="1">
      <c r="A102" s="86"/>
      <c r="B102" s="87"/>
      <c r="C102" s="87"/>
      <c r="D102" s="87"/>
      <c r="E102" s="87"/>
      <c r="F102" s="87"/>
      <c r="G102" s="87"/>
      <c r="H102" s="87"/>
    </row>
    <row r="103" spans="1:8" s="88" customFormat="1" ht="25.5" customHeight="1">
      <c r="A103" s="86"/>
      <c r="B103" s="159" t="s">
        <v>197</v>
      </c>
      <c r="C103" s="159"/>
      <c r="D103" s="159"/>
      <c r="E103" s="159"/>
      <c r="F103" s="159"/>
      <c r="G103" s="159"/>
      <c r="H103" s="159"/>
    </row>
    <row r="104" spans="1:8" s="88" customFormat="1" ht="10.5">
      <c r="A104" s="86"/>
      <c r="B104" s="87"/>
      <c r="C104" s="87"/>
      <c r="D104" s="87"/>
      <c r="E104" s="87"/>
      <c r="F104" s="87"/>
      <c r="G104" s="87"/>
      <c r="H104" s="87"/>
    </row>
    <row r="105" spans="1:8" s="88" customFormat="1" ht="10.5">
      <c r="A105" s="86"/>
      <c r="B105" s="87"/>
      <c r="C105" s="87"/>
      <c r="D105" s="87"/>
      <c r="E105" s="87"/>
      <c r="F105" s="87"/>
      <c r="G105" s="87"/>
      <c r="H105" s="87"/>
    </row>
    <row r="106" spans="1:2" s="88" customFormat="1" ht="10.5">
      <c r="A106" s="86" t="s">
        <v>198</v>
      </c>
      <c r="B106" s="86" t="s">
        <v>199</v>
      </c>
    </row>
    <row r="107" s="88" customFormat="1" ht="10.5">
      <c r="A107" s="86"/>
    </row>
    <row r="108" spans="1:8" s="88" customFormat="1" ht="34.5" customHeight="1">
      <c r="A108" s="86"/>
      <c r="B108" s="159" t="s">
        <v>257</v>
      </c>
      <c r="C108" s="159"/>
      <c r="D108" s="159"/>
      <c r="E108" s="159"/>
      <c r="F108" s="159"/>
      <c r="G108" s="159"/>
      <c r="H108" s="159"/>
    </row>
    <row r="111" spans="1:2" ht="10.5">
      <c r="A111" s="80" t="s">
        <v>200</v>
      </c>
      <c r="B111" s="80" t="s">
        <v>201</v>
      </c>
    </row>
    <row r="112" ht="9.75" customHeight="1"/>
    <row r="113" ht="10.5">
      <c r="B113" s="77" t="s">
        <v>202</v>
      </c>
    </row>
    <row r="115" spans="1:5" ht="10.5">
      <c r="A115" s="80" t="s">
        <v>203</v>
      </c>
      <c r="B115" s="80" t="s">
        <v>24</v>
      </c>
      <c r="C115" s="80"/>
      <c r="D115" s="80"/>
      <c r="E115" s="80"/>
    </row>
    <row r="117" spans="2:8" ht="10.5">
      <c r="B117" s="77" t="s">
        <v>204</v>
      </c>
      <c r="H117" s="116"/>
    </row>
    <row r="118" spans="6:7" ht="10.5">
      <c r="F118" s="116" t="s">
        <v>205</v>
      </c>
      <c r="G118" s="116" t="s">
        <v>206</v>
      </c>
    </row>
    <row r="119" spans="6:7" ht="10.5">
      <c r="F119" s="116" t="s">
        <v>14</v>
      </c>
      <c r="G119" s="116" t="s">
        <v>14</v>
      </c>
    </row>
    <row r="120" spans="2:7" ht="10.5" customHeight="1">
      <c r="B120" s="157" t="s">
        <v>207</v>
      </c>
      <c r="C120" s="157"/>
      <c r="D120" s="117"/>
      <c r="E120" s="117"/>
      <c r="F120" s="50">
        <v>800</v>
      </c>
      <c r="G120" s="50">
        <v>2347</v>
      </c>
    </row>
    <row r="121" spans="2:7" ht="10.5" customHeight="1">
      <c r="B121" s="77" t="s">
        <v>208</v>
      </c>
      <c r="F121" s="50">
        <v>-690</v>
      </c>
      <c r="G121" s="50">
        <v>-1875</v>
      </c>
    </row>
    <row r="122" spans="6:7" ht="10.5" customHeight="1" thickBot="1">
      <c r="F122" s="96">
        <f>SUM(F120:F121)</f>
        <v>110</v>
      </c>
      <c r="G122" s="96">
        <f>SUM(G120:G121)</f>
        <v>472</v>
      </c>
    </row>
    <row r="123" spans="2:5" ht="10.5" customHeight="1" thickTop="1">
      <c r="B123" s="118"/>
      <c r="C123" s="118"/>
      <c r="D123" s="118"/>
      <c r="E123" s="118"/>
    </row>
    <row r="124" spans="1:8" s="88" customFormat="1" ht="33.75" customHeight="1">
      <c r="A124" s="86"/>
      <c r="B124" s="159" t="s">
        <v>258</v>
      </c>
      <c r="C124" s="159"/>
      <c r="D124" s="159"/>
      <c r="E124" s="159"/>
      <c r="F124" s="159"/>
      <c r="G124" s="159"/>
      <c r="H124" s="159"/>
    </row>
    <row r="125" spans="2:8" ht="10.5">
      <c r="B125" s="117"/>
      <c r="C125" s="117"/>
      <c r="D125" s="117"/>
      <c r="E125" s="117"/>
      <c r="F125" s="117"/>
      <c r="G125" s="117"/>
      <c r="H125" s="117"/>
    </row>
    <row r="126" spans="3:5" ht="10.5">
      <c r="C126" s="118"/>
      <c r="D126" s="118"/>
      <c r="E126" s="118"/>
    </row>
    <row r="127" spans="1:5" ht="10.5">
      <c r="A127" s="80" t="s">
        <v>209</v>
      </c>
      <c r="B127" s="80" t="s">
        <v>210</v>
      </c>
      <c r="C127" s="80"/>
      <c r="D127" s="80"/>
      <c r="E127" s="80"/>
    </row>
    <row r="129" ht="10.5">
      <c r="B129" s="77" t="s">
        <v>211</v>
      </c>
    </row>
    <row r="131" spans="3:5" ht="10.5">
      <c r="C131" s="118"/>
      <c r="D131" s="118"/>
      <c r="E131" s="118"/>
    </row>
    <row r="132" spans="1:5" ht="10.5">
      <c r="A132" s="80" t="s">
        <v>212</v>
      </c>
      <c r="B132" s="80" t="s">
        <v>213</v>
      </c>
      <c r="C132" s="80"/>
      <c r="D132" s="80"/>
      <c r="E132" s="80"/>
    </row>
    <row r="134" spans="1:2" ht="10.5">
      <c r="A134" s="119" t="s">
        <v>214</v>
      </c>
      <c r="B134" s="77" t="s">
        <v>215</v>
      </c>
    </row>
    <row r="135" spans="1:2" ht="10.5">
      <c r="A135" s="119" t="s">
        <v>216</v>
      </c>
      <c r="B135" s="77" t="s">
        <v>217</v>
      </c>
    </row>
    <row r="136" ht="10.5">
      <c r="A136" s="120"/>
    </row>
    <row r="138" spans="1:5" s="88" customFormat="1" ht="10.5">
      <c r="A138" s="86" t="s">
        <v>218</v>
      </c>
      <c r="B138" s="86" t="s">
        <v>219</v>
      </c>
      <c r="C138" s="86"/>
      <c r="D138" s="86"/>
      <c r="E138" s="86"/>
    </row>
    <row r="139" s="88" customFormat="1" ht="10.5">
      <c r="A139" s="86"/>
    </row>
    <row r="140" spans="1:8" s="88" customFormat="1" ht="10.5">
      <c r="A140" s="86"/>
      <c r="B140" s="159" t="s">
        <v>220</v>
      </c>
      <c r="C140" s="159"/>
      <c r="D140" s="159"/>
      <c r="E140" s="159"/>
      <c r="F140" s="159"/>
      <c r="G140" s="159"/>
      <c r="H140" s="159"/>
    </row>
    <row r="141" spans="2:8" ht="10.5">
      <c r="B141" s="122"/>
      <c r="C141" s="123"/>
      <c r="D141" s="124"/>
      <c r="E141" s="125"/>
      <c r="F141" s="125"/>
      <c r="G141" s="125"/>
      <c r="H141" s="125"/>
    </row>
    <row r="142" spans="2:8" ht="10.5">
      <c r="B142" s="57"/>
      <c r="C142" s="57"/>
      <c r="D142" s="57"/>
      <c r="E142" s="57"/>
      <c r="F142" s="57"/>
      <c r="G142" s="57"/>
      <c r="H142" s="57"/>
    </row>
    <row r="143" spans="1:5" ht="10.5">
      <c r="A143" s="80" t="s">
        <v>221</v>
      </c>
      <c r="B143" s="80" t="s">
        <v>222</v>
      </c>
      <c r="C143" s="80"/>
      <c r="D143" s="80"/>
      <c r="E143" s="80"/>
    </row>
    <row r="144" spans="2:5" ht="10.5">
      <c r="B144" s="80"/>
      <c r="C144" s="80"/>
      <c r="D144" s="80"/>
      <c r="E144" s="80"/>
    </row>
    <row r="145" ht="10.5">
      <c r="B145" s="77" t="s">
        <v>223</v>
      </c>
    </row>
    <row r="147" spans="2:8" ht="10.5" customHeight="1">
      <c r="B147" s="163" t="s">
        <v>224</v>
      </c>
      <c r="C147" s="164"/>
      <c r="D147" s="164"/>
      <c r="E147" s="165"/>
      <c r="F147" s="121" t="s">
        <v>225</v>
      </c>
      <c r="G147" s="121" t="s">
        <v>226</v>
      </c>
      <c r="H147" s="121" t="s">
        <v>118</v>
      </c>
    </row>
    <row r="148" spans="2:8" ht="10.5">
      <c r="B148" s="166"/>
      <c r="C148" s="167"/>
      <c r="D148" s="167"/>
      <c r="E148" s="168"/>
      <c r="F148" s="126" t="s">
        <v>227</v>
      </c>
      <c r="G148" s="126" t="s">
        <v>227</v>
      </c>
      <c r="H148" s="126" t="s">
        <v>227</v>
      </c>
    </row>
    <row r="149" spans="2:8" ht="12.75" customHeight="1">
      <c r="B149" s="170" t="s">
        <v>228</v>
      </c>
      <c r="C149" s="171"/>
      <c r="D149" s="171"/>
      <c r="E149" s="172"/>
      <c r="F149" s="127">
        <v>43037</v>
      </c>
      <c r="G149" s="127">
        <v>0</v>
      </c>
      <c r="H149" s="127">
        <f>+G149+F149</f>
        <v>43037</v>
      </c>
    </row>
    <row r="150" spans="2:8" ht="14.25" customHeight="1">
      <c r="B150" s="170" t="s">
        <v>229</v>
      </c>
      <c r="C150" s="171"/>
      <c r="D150" s="171"/>
      <c r="E150" s="172"/>
      <c r="F150" s="127">
        <v>59943</v>
      </c>
      <c r="G150" s="127">
        <v>0</v>
      </c>
      <c r="H150" s="127">
        <f>+G150+F150</f>
        <v>59943</v>
      </c>
    </row>
    <row r="151" spans="2:8" ht="9.75" customHeight="1">
      <c r="B151" s="128"/>
      <c r="C151" s="128"/>
      <c r="D151" s="128"/>
      <c r="E151" s="128"/>
      <c r="F151" s="94"/>
      <c r="G151" s="94"/>
      <c r="H151" s="94"/>
    </row>
    <row r="152" spans="2:8" ht="9.75" customHeight="1">
      <c r="B152" s="169" t="s">
        <v>230</v>
      </c>
      <c r="C152" s="169"/>
      <c r="D152" s="169"/>
      <c r="E152" s="169"/>
      <c r="F152" s="169"/>
      <c r="G152" s="169"/>
      <c r="H152" s="169"/>
    </row>
    <row r="153" spans="3:8" ht="9.75" customHeight="1">
      <c r="C153" s="128"/>
      <c r="D153" s="128"/>
      <c r="E153" s="128"/>
      <c r="F153" s="94"/>
      <c r="G153" s="94"/>
      <c r="H153" s="94"/>
    </row>
    <row r="154" spans="2:8" ht="9.75" customHeight="1">
      <c r="B154" s="77" t="s">
        <v>231</v>
      </c>
      <c r="C154" s="128"/>
      <c r="D154" s="128"/>
      <c r="E154" s="128"/>
      <c r="F154" s="94"/>
      <c r="G154" s="94"/>
      <c r="H154" s="94"/>
    </row>
    <row r="155" spans="3:8" ht="9.75" customHeight="1">
      <c r="C155" s="128"/>
      <c r="D155" s="128"/>
      <c r="E155" s="128"/>
      <c r="F155" s="94"/>
      <c r="G155" s="94"/>
      <c r="H155" s="94"/>
    </row>
    <row r="156" spans="2:5" ht="10.5">
      <c r="B156" s="80"/>
      <c r="C156" s="80"/>
      <c r="D156" s="80"/>
      <c r="E156" s="80"/>
    </row>
    <row r="157" spans="1:5" ht="10.5">
      <c r="A157" s="80" t="s">
        <v>232</v>
      </c>
      <c r="B157" s="80" t="s">
        <v>233</v>
      </c>
      <c r="C157" s="80"/>
      <c r="D157" s="80"/>
      <c r="E157" s="80"/>
    </row>
    <row r="158" ht="6.75" customHeight="1"/>
    <row r="159" ht="10.5">
      <c r="B159" s="77" t="s">
        <v>234</v>
      </c>
    </row>
    <row r="162" spans="1:2" ht="10.5">
      <c r="A162" s="80" t="s">
        <v>235</v>
      </c>
      <c r="B162" s="80" t="s">
        <v>236</v>
      </c>
    </row>
    <row r="163" ht="10.5">
      <c r="B163" s="80"/>
    </row>
    <row r="164" ht="10.5">
      <c r="B164" s="77" t="s">
        <v>237</v>
      </c>
    </row>
    <row r="167" spans="1:5" ht="10.5">
      <c r="A167" s="80" t="s">
        <v>238</v>
      </c>
      <c r="B167" s="80" t="s">
        <v>239</v>
      </c>
      <c r="C167" s="80"/>
      <c r="D167" s="80"/>
      <c r="E167" s="80"/>
    </row>
    <row r="168" spans="2:5" ht="10.5">
      <c r="B168" s="106"/>
      <c r="C168" s="80"/>
      <c r="D168" s="80"/>
      <c r="E168" s="80"/>
    </row>
    <row r="169" spans="2:5" ht="10.5">
      <c r="B169" s="77" t="s">
        <v>240</v>
      </c>
      <c r="C169" s="80"/>
      <c r="D169" s="80"/>
      <c r="E169" s="80"/>
    </row>
    <row r="170" spans="2:5" ht="10.5">
      <c r="B170" s="106"/>
      <c r="C170" s="80"/>
      <c r="D170" s="80"/>
      <c r="E170" s="80"/>
    </row>
    <row r="171" spans="2:5" ht="10.5">
      <c r="B171" s="106"/>
      <c r="C171" s="80"/>
      <c r="D171" s="80"/>
      <c r="E171" s="80"/>
    </row>
    <row r="172" spans="1:5" ht="10.5">
      <c r="A172" s="129" t="s">
        <v>241</v>
      </c>
      <c r="B172" s="80" t="s">
        <v>242</v>
      </c>
      <c r="C172" s="80"/>
      <c r="D172" s="80"/>
      <c r="E172" s="80"/>
    </row>
    <row r="173" spans="2:8" ht="10.5">
      <c r="B173" s="106"/>
      <c r="C173" s="80"/>
      <c r="D173" s="80"/>
      <c r="E173" s="162" t="s">
        <v>3</v>
      </c>
      <c r="F173" s="162"/>
      <c r="G173" s="162" t="s">
        <v>4</v>
      </c>
      <c r="H173" s="162"/>
    </row>
    <row r="174" spans="2:8" ht="10.5">
      <c r="B174" s="106"/>
      <c r="C174" s="80"/>
      <c r="D174" s="80"/>
      <c r="E174" s="130" t="s">
        <v>5</v>
      </c>
      <c r="F174" s="130" t="s">
        <v>6</v>
      </c>
      <c r="G174" s="130" t="s">
        <v>5</v>
      </c>
      <c r="H174" s="130" t="s">
        <v>6</v>
      </c>
    </row>
    <row r="175" spans="2:8" ht="10.5">
      <c r="B175" s="106"/>
      <c r="C175" s="80"/>
      <c r="D175" s="80"/>
      <c r="E175" s="130" t="s">
        <v>7</v>
      </c>
      <c r="F175" s="130" t="s">
        <v>8</v>
      </c>
      <c r="G175" s="130" t="s">
        <v>7</v>
      </c>
      <c r="H175" s="130" t="s">
        <v>8</v>
      </c>
    </row>
    <row r="176" spans="2:8" ht="10.5">
      <c r="B176" s="106"/>
      <c r="C176" s="80"/>
      <c r="D176" s="80"/>
      <c r="E176" s="130" t="s">
        <v>9</v>
      </c>
      <c r="F176" s="130" t="s">
        <v>9</v>
      </c>
      <c r="G176" s="130" t="s">
        <v>10</v>
      </c>
      <c r="H176" s="130" t="s">
        <v>11</v>
      </c>
    </row>
    <row r="177" spans="2:8" ht="10.5">
      <c r="B177" s="106"/>
      <c r="C177" s="80"/>
      <c r="D177" s="80"/>
      <c r="E177" s="131" t="s">
        <v>12</v>
      </c>
      <c r="F177" s="131" t="s">
        <v>13</v>
      </c>
      <c r="G177" s="131" t="str">
        <f>+E177</f>
        <v>@29/2/04</v>
      </c>
      <c r="H177" s="131" t="str">
        <f>+F177</f>
        <v>@28/2/03</v>
      </c>
    </row>
    <row r="178" spans="2:8" ht="10.5">
      <c r="B178" s="106"/>
      <c r="C178" s="80"/>
      <c r="D178" s="80"/>
      <c r="E178" s="130" t="s">
        <v>14</v>
      </c>
      <c r="F178" s="130" t="s">
        <v>14</v>
      </c>
      <c r="G178" s="130" t="s">
        <v>14</v>
      </c>
      <c r="H178" s="130" t="s">
        <v>14</v>
      </c>
    </row>
    <row r="179" spans="2:5" ht="10.5">
      <c r="B179" s="80" t="s">
        <v>27</v>
      </c>
      <c r="C179" s="80" t="s">
        <v>243</v>
      </c>
      <c r="E179" s="80"/>
    </row>
    <row r="180" spans="2:8" ht="32.25" customHeight="1" thickBot="1">
      <c r="B180" s="156" t="s">
        <v>244</v>
      </c>
      <c r="C180" s="156"/>
      <c r="D180" s="57"/>
      <c r="E180" s="132">
        <v>-2807</v>
      </c>
      <c r="F180" s="132">
        <v>143</v>
      </c>
      <c r="G180" s="132">
        <v>-9494</v>
      </c>
      <c r="H180" s="132">
        <v>-5510</v>
      </c>
    </row>
    <row r="181" spans="2:5" ht="10.5">
      <c r="B181" s="106"/>
      <c r="C181" s="80"/>
      <c r="D181" s="80"/>
      <c r="E181" s="80"/>
    </row>
    <row r="182" spans="2:5" ht="10.5">
      <c r="B182" s="106"/>
      <c r="C182" s="80"/>
      <c r="D182" s="80"/>
      <c r="E182" s="80"/>
    </row>
    <row r="183" spans="2:5" ht="10.5">
      <c r="B183" s="80" t="s">
        <v>29</v>
      </c>
      <c r="C183" s="80" t="s">
        <v>245</v>
      </c>
      <c r="E183" s="80"/>
    </row>
    <row r="184" spans="2:4" ht="33" customHeight="1">
      <c r="B184" s="156" t="s">
        <v>246</v>
      </c>
      <c r="C184" s="156"/>
      <c r="D184" s="57"/>
    </row>
    <row r="185" spans="2:8" ht="10.5">
      <c r="B185" s="115" t="s">
        <v>247</v>
      </c>
      <c r="C185" s="80"/>
      <c r="D185" s="80"/>
      <c r="E185" s="133">
        <v>142520</v>
      </c>
      <c r="F185" s="133">
        <v>142000</v>
      </c>
      <c r="G185" s="133">
        <f>+E185</f>
        <v>142520</v>
      </c>
      <c r="H185" s="133">
        <f>+F185</f>
        <v>142000</v>
      </c>
    </row>
    <row r="186" spans="1:8" s="88" customFormat="1" ht="15.75" customHeight="1">
      <c r="A186" s="86"/>
      <c r="B186" s="134" t="s">
        <v>248</v>
      </c>
      <c r="C186" s="86"/>
      <c r="D186" s="86"/>
      <c r="E186" s="133">
        <v>0</v>
      </c>
      <c r="F186" s="135">
        <v>0</v>
      </c>
      <c r="G186" s="135">
        <f>+E186</f>
        <v>0</v>
      </c>
      <c r="H186" s="135">
        <v>0</v>
      </c>
    </row>
    <row r="187" spans="1:8" s="88" customFormat="1" ht="32.25" customHeight="1" thickBot="1">
      <c r="A187" s="86"/>
      <c r="B187" s="155" t="s">
        <v>249</v>
      </c>
      <c r="C187" s="155"/>
      <c r="D187" s="86"/>
      <c r="E187" s="136">
        <f>SUM(E185:E186)</f>
        <v>142520</v>
      </c>
      <c r="F187" s="136">
        <f>SUM(F185:F186)</f>
        <v>142000</v>
      </c>
      <c r="G187" s="136">
        <f>SUM(G185:G186)</f>
        <v>142520</v>
      </c>
      <c r="H187" s="136">
        <f>SUM(H185:H186)</f>
        <v>142000</v>
      </c>
    </row>
    <row r="188" spans="2:5" ht="11.25" thickTop="1">
      <c r="B188" s="106"/>
      <c r="C188" s="80"/>
      <c r="D188" s="80"/>
      <c r="E188" s="80"/>
    </row>
    <row r="189" spans="2:5" ht="10.5">
      <c r="B189" s="58" t="s">
        <v>250</v>
      </c>
      <c r="C189" s="50"/>
      <c r="D189" s="80"/>
      <c r="E189" s="80"/>
    </row>
    <row r="190" spans="2:8" ht="11.25" thickBot="1">
      <c r="B190" s="137" t="s">
        <v>27</v>
      </c>
      <c r="C190" s="137" t="s">
        <v>28</v>
      </c>
      <c r="D190" s="80"/>
      <c r="E190" s="138">
        <f>+E180/E185*100</f>
        <v>-1.969548133595285</v>
      </c>
      <c r="F190" s="138">
        <f>+F180/F185*100</f>
        <v>0.10070422535211267</v>
      </c>
      <c r="G190" s="138">
        <f>+G180/G185*100</f>
        <v>-6.661521190008419</v>
      </c>
      <c r="H190" s="138">
        <f>+H180/H185*100</f>
        <v>-3.880281690140845</v>
      </c>
    </row>
    <row r="191" spans="4:5" ht="10.5">
      <c r="D191" s="80"/>
      <c r="E191" s="139"/>
    </row>
    <row r="192" spans="1:8" s="88" customFormat="1" ht="10.5" customHeight="1" thickBot="1">
      <c r="A192" s="86"/>
      <c r="B192" s="140" t="s">
        <v>29</v>
      </c>
      <c r="C192" s="140" t="s">
        <v>251</v>
      </c>
      <c r="E192" s="141" t="s">
        <v>252</v>
      </c>
      <c r="F192" s="141" t="s">
        <v>252</v>
      </c>
      <c r="G192" s="141" t="s">
        <v>252</v>
      </c>
      <c r="H192" s="141" t="s">
        <v>252</v>
      </c>
    </row>
  </sheetData>
  <mergeCells count="27">
    <mergeCell ref="B36:H36"/>
    <mergeCell ref="B149:E149"/>
    <mergeCell ref="B140:H140"/>
    <mergeCell ref="B101:H101"/>
    <mergeCell ref="B124:H124"/>
    <mergeCell ref="B108:H108"/>
    <mergeCell ref="B103:H103"/>
    <mergeCell ref="B184:C184"/>
    <mergeCell ref="E173:F173"/>
    <mergeCell ref="G173:H173"/>
    <mergeCell ref="B68:H68"/>
    <mergeCell ref="B147:E148"/>
    <mergeCell ref="B95:H95"/>
    <mergeCell ref="B152:H152"/>
    <mergeCell ref="B150:E150"/>
    <mergeCell ref="B76:H76"/>
    <mergeCell ref="B96:H96"/>
    <mergeCell ref="B187:C187"/>
    <mergeCell ref="B180:C180"/>
    <mergeCell ref="B9:H9"/>
    <mergeCell ref="B11:H11"/>
    <mergeCell ref="B120:C120"/>
    <mergeCell ref="B21:H21"/>
    <mergeCell ref="B31:H31"/>
    <mergeCell ref="B26:H26"/>
    <mergeCell ref="B100:H100"/>
    <mergeCell ref="B63:H63"/>
  </mergeCells>
  <printOptions/>
  <pageMargins left="0.77" right="0.17" top="0.5" bottom="0.46" header="0.17" footer="0.18"/>
  <pageSetup horizontalDpi="300" verticalDpi="300" orientation="portrait" paperSize="9" r:id="rId1"/>
  <headerFooter alignWithMargins="0">
    <oddHeader>&amp;R&amp;"Arial,Bold"&amp;9Page &amp;P+4</oddHeader>
  </headerFooter>
  <rowBreaks count="3" manualBreakCount="3">
    <brk id="64" max="7" man="1"/>
    <brk id="114" max="7" man="1"/>
    <brk id="17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U-Wood Holdings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uwsb</cp:lastModifiedBy>
  <cp:lastPrinted>2004-04-28T06:33:00Z</cp:lastPrinted>
  <dcterms:created xsi:type="dcterms:W3CDTF">2004-04-28T03:30:16Z</dcterms:created>
  <dcterms:modified xsi:type="dcterms:W3CDTF">2004-04-28T07:18:10Z</dcterms:modified>
  <cp:category/>
  <cp:version/>
  <cp:contentType/>
  <cp:contentStatus/>
</cp:coreProperties>
</file>